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3IvtXrmJuXw55X0xITdgz4qL2sPfgrKlATCKnDk6LPeLf/8TQBgdAzVc4RYmtxJJLhQMMZoVVZ5qIk2qLo3Ww==" workbookSaltValue="aBccNxs4nHJEapDI058EU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<sst xmlns="http://schemas.openxmlformats.org/spreadsheetml/2006/main" xmlns:r="http://schemas.openxmlformats.org/officeDocument/2006/relationships" count="115" uniqueCount="115">
  <si>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</si>
  <si>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</si>
  <si>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</si>
  <si>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</si>
  <si>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</si>
  <si>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</si>
  <si>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</si>
  <si>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</si>
  <si>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</si>
  <si>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</si>
  <si>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</si>
  <si>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</si>
  <si>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</si>
  <si>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</si>
  <si>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</si>
  <si>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</si>
  <si>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</si>
  <si>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</si>
  <si>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</si>
  <si>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</si>
  <si>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</si>
  <si>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</si>
  <si>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</si>
  <si>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</si>
  <si>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</si>
  <si>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</si>
  <si>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</si>
  <si>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</si>
  <si>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</si>
  <si>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</si>
  <si>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</si>
  <si>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</si>
  <si>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</si>
  <si>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</si>
  <si>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</si>
  <si>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</si>
  <si>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</si>
  <si>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</si>
  <si>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</si>
  <si>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　令和２年度から企業会計となったため、令和元年度以前の数値が記載されていない。
　現状としては、人口密度が低い条件不利地域ではあるが、類似団体平均と比較した場合、汚水処理原価は低く、経費回収率及び経常収支比率が高いため、収支の均衡がとれている状況にある。また、流動比率は平均値以下であるものの、企業債残高対事業規模比率が低水準であるため、運転資金の水準も問題がないといえる。
　施設利用状況も平均値より高く効率的であるが、人口減少に伴うダウンサイジング等についても実施する必要がある。
　人口減少や節水機器の普及などにより使用料収入の減収が続き、また、昭和46年より整備してきた施設について、本格的な更新を行い始めていることから、経営の健全性を引き続き維持していくため、財務諸表等を活用した経営分析による事業評価の実施や運営体制、投資のあり方について検討する必要がある。</t>
    <rPh sb="24" eb="26">
      <t>イゼン</t>
    </rPh>
    <rPh sb="27" eb="29">
      <t>スウチ</t>
    </rPh>
    <rPh sb="30" eb="32">
      <t>キサイ</t>
    </rPh>
    <rPh sb="53" eb="54">
      <t>ヒク</t>
    </rPh>
    <rPh sb="55" eb="57">
      <t>ジョウケン</t>
    </rPh>
    <rPh sb="57" eb="59">
      <t>フリ</t>
    </rPh>
    <rPh sb="59" eb="61">
      <t>チイキ</t>
    </rPh>
    <rPh sb="78" eb="80">
      <t>バアイ</t>
    </rPh>
    <rPh sb="88" eb="89">
      <t>ヒク</t>
    </rPh>
    <rPh sb="96" eb="97">
      <t>オヨ</t>
    </rPh>
    <rPh sb="98" eb="100">
      <t>ケイジョウ</t>
    </rPh>
    <rPh sb="100" eb="102">
      <t>シュウシ</t>
    </rPh>
    <rPh sb="102" eb="104">
      <t>ヒリツ</t>
    </rPh>
    <rPh sb="110" eb="112">
      <t>シュウシ</t>
    </rPh>
    <rPh sb="113" eb="115">
      <t>キンコウ</t>
    </rPh>
    <rPh sb="121" eb="123">
      <t>ジョウキョウ</t>
    </rPh>
    <rPh sb="130" eb="132">
      <t>リュウドウ</t>
    </rPh>
    <rPh sb="132" eb="134">
      <t>ヒリツ</t>
    </rPh>
    <rPh sb="135" eb="137">
      <t>ヘイキン</t>
    </rPh>
    <rPh sb="137" eb="138">
      <t>チ</t>
    </rPh>
    <rPh sb="138" eb="140">
      <t>イカ</t>
    </rPh>
    <rPh sb="152" eb="153">
      <t>タイ</t>
    </rPh>
    <rPh sb="153" eb="155">
      <t>ジギョウ</t>
    </rPh>
    <rPh sb="155" eb="157">
      <t>キボ</t>
    </rPh>
    <rPh sb="157" eb="159">
      <t>ヒリツ</t>
    </rPh>
    <rPh sb="160" eb="163">
      <t>テイスイジュン</t>
    </rPh>
    <rPh sb="169" eb="171">
      <t>ウンテン</t>
    </rPh>
    <rPh sb="171" eb="173">
      <t>シキン</t>
    </rPh>
    <rPh sb="174" eb="176">
      <t>スイジュン</t>
    </rPh>
    <rPh sb="203" eb="206">
      <t>コウリツテキ</t>
    </rPh>
    <rPh sb="296" eb="299">
      <t>ホンカクテキ</t>
    </rPh>
    <rPh sb="303" eb="304">
      <t>オコナ</t>
    </rPh>
    <rPh sb="305" eb="306">
      <t>ハジ</t>
    </rPh>
    <rPh sb="315" eb="317">
      <t>ケイエイ</t>
    </rPh>
    <rPh sb="318" eb="321">
      <t>ケンゼンセイ</t>
    </rPh>
    <rPh sb="322" eb="323">
      <t>ヒ</t>
    </rPh>
    <rPh sb="324" eb="325">
      <t>ツヅ</t>
    </rPh>
    <rPh sb="326" eb="328">
      <t>イジ</t>
    </rPh>
    <rPh sb="375" eb="377">
      <t>ケントウ</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</si>
  <si>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</si>
  <si>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</si>
  <si>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</si>
  <si>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</si>
  <si>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</si>
  <si>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</si>
  <si>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</si>
  <si>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</si>
  <si>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</si>
  <si>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</si>
  <si>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</si>
  <si>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</si>
  <si>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</si>
  <si>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</si>
  <si>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</si>
  <si>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</si>
  <si>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</si>
  <si>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</si>
  <si>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</si>
  <si>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</si>
  <si>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</si>
  <si>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</si>
  <si>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</si>
  <si>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</si>
  <si>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</si>
  <si>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</si>
  <si>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</si>
  <si>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</si>
  <si>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</si>
  <si>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</si>
  <si>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</si>
  <si>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</si>
  <si>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</si>
  <si>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</si>
  <si>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</si>
  <si>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</si>
  <si>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</si>
  <si>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</si>
  <si>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</si>
  <si>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</si>
  <si>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</si>
  <si>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</si>
  <si>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</si>
  <si>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</si>
  <si>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</si>
  <si>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</si>
  <si>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</si>
  <si>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</si>
  <si>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</si>
  <si>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</si>
  <si>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</si>
  <si>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</si>
  <si>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</si>
  <si>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</si>
  <si>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</si>
  <si>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</si>
  <si>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</si>
  <si>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名寄市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</si>
  <si>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</si>
  <si>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</si>
  <si>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</si>
  <si>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</si>
  <si>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</si>
  <si>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</si>
  <si>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</si>
  <si>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</si>
  <si>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</si>
  <si>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</si>
  <si>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</si>
  <si>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</si>
  <si>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</si>
  <si>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</si>
  <si>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</si>
  <si>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管渠については、現在では修繕が主となっているものの、管渠の改築工事を行い始めたところである。
　管渠・処理施設ともに、平成30年度に策定したストックマネジメント計画に基づいて、市民生活の安全を確保しながらも、下水道施設の改築更新費用が大幅に増えることがないよう事業費の平準化を図りつつ、適切な維持管理を実施していく。</t>
  </si>
  <si>
    <t>　施設整備を終え維持管理中心となっていたが、老朽化等による施設への再投資を行い始めた。今後も人口減少が想定され、利用規模にあった設備維持、運営体制を定期的に検証し、市民生活に欠かせない施設を健全に維持をしていく必要がある。
　令和２年から企業会計となり経営状況が見えるようになったことや経営の効率化及び健全化を目指し策定した経営戦略（平成29年度～令和８年度）の見直しを行ったことから、今後も健全で効率的な事業運営を行っていく。</t>
    <rPh sb="126" eb="128">
      <t>ケイエイ</t>
    </rPh>
    <rPh sb="128" eb="130">
      <t>ジョウキョウ</t>
    </rPh>
    <rPh sb="131" eb="132">
      <t>ミ</t>
    </rPh>
    <rPh sb="193" eb="195">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</si>
</sst>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5.e-002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88.83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55.84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92.34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25.37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1.5699999999999998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25.86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58.23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383.32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812.92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132.54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85.4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188.57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37" zoomScale="70" zoomScaleNormal="7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名寄市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1" t="str">
        <f>データ!$M$6</f>
        <v>非設置</v>
      </c>
      <c r="AE8" s="21"/>
      <c r="AF8" s="21"/>
      <c r="AG8" s="21"/>
      <c r="AH8" s="21"/>
      <c r="AI8" s="21"/>
      <c r="AJ8" s="21"/>
      <c r="AK8" s="3"/>
      <c r="AL8" s="22">
        <f>データ!S6</f>
        <v>27059</v>
      </c>
      <c r="AM8" s="22"/>
      <c r="AN8" s="22"/>
      <c r="AO8" s="22"/>
      <c r="AP8" s="22"/>
      <c r="AQ8" s="22"/>
      <c r="AR8" s="22"/>
      <c r="AS8" s="22"/>
      <c r="AT8" s="7">
        <f>データ!T6</f>
        <v>535.20000000000005</v>
      </c>
      <c r="AU8" s="7"/>
      <c r="AV8" s="7"/>
      <c r="AW8" s="7"/>
      <c r="AX8" s="7"/>
      <c r="AY8" s="7"/>
      <c r="AZ8" s="7"/>
      <c r="BA8" s="7"/>
      <c r="BB8" s="7">
        <f>データ!U6</f>
        <v>50.56</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71.37</v>
      </c>
      <c r="J10" s="7"/>
      <c r="K10" s="7"/>
      <c r="L10" s="7"/>
      <c r="M10" s="7"/>
      <c r="N10" s="7"/>
      <c r="O10" s="7"/>
      <c r="P10" s="7">
        <f>データ!P6</f>
        <v>87.25</v>
      </c>
      <c r="Q10" s="7"/>
      <c r="R10" s="7"/>
      <c r="S10" s="7"/>
      <c r="T10" s="7"/>
      <c r="U10" s="7"/>
      <c r="V10" s="7"/>
      <c r="W10" s="7">
        <f>データ!Q6</f>
        <v>75.680000000000007</v>
      </c>
      <c r="X10" s="7"/>
      <c r="Y10" s="7"/>
      <c r="Z10" s="7"/>
      <c r="AA10" s="7"/>
      <c r="AB10" s="7"/>
      <c r="AC10" s="7"/>
      <c r="AD10" s="22">
        <f>データ!R6</f>
        <v>3870</v>
      </c>
      <c r="AE10" s="22"/>
      <c r="AF10" s="22"/>
      <c r="AG10" s="22"/>
      <c r="AH10" s="22"/>
      <c r="AI10" s="22"/>
      <c r="AJ10" s="22"/>
      <c r="AK10" s="2"/>
      <c r="AL10" s="22">
        <f>データ!V6</f>
        <v>23302</v>
      </c>
      <c r="AM10" s="22"/>
      <c r="AN10" s="22"/>
      <c r="AO10" s="22"/>
      <c r="AP10" s="22"/>
      <c r="AQ10" s="22"/>
      <c r="AR10" s="22"/>
      <c r="AS10" s="22"/>
      <c r="AT10" s="7">
        <f>データ!W6</f>
        <v>9.9700000000000006</v>
      </c>
      <c r="AU10" s="7"/>
      <c r="AV10" s="7"/>
      <c r="AW10" s="7"/>
      <c r="AX10" s="7"/>
      <c r="AY10" s="7"/>
      <c r="AZ10" s="7"/>
      <c r="BA10" s="7"/>
      <c r="BB10" s="7">
        <f>データ!X6</f>
        <v>2337.21</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44</v>
      </c>
      <c r="F84" s="12" t="s">
        <v>46</v>
      </c>
      <c r="G84" s="12" t="s">
        <v>47</v>
      </c>
      <c r="H84" s="12" t="s">
        <v>0</v>
      </c>
      <c r="I84" s="12" t="s">
        <v>11</v>
      </c>
      <c r="J84" s="12" t="s">
        <v>48</v>
      </c>
      <c r="K84" s="12" t="s">
        <v>49</v>
      </c>
      <c r="L84" s="12" t="s">
        <v>32</v>
      </c>
      <c r="M84" s="12" t="s">
        <v>36</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ZMGyMifV+X9yFADnsuSwuLjkmbs+0O3TYR8hmgtELhsapexEo3xuClg8KPsDDCSGnB0FIMlsqwW4j3z/qf2GLQ==" saltValue="O3TzevR1JeO3dGL7ZsSKV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33</v>
      </c>
      <c r="C3" s="62" t="s">
        <v>57</v>
      </c>
      <c r="D3" s="62" t="s">
        <v>58</v>
      </c>
      <c r="E3" s="62" t="s">
        <v>6</v>
      </c>
      <c r="F3" s="62" t="s">
        <v>5</v>
      </c>
      <c r="G3" s="62" t="s">
        <v>25</v>
      </c>
      <c r="H3" s="69" t="s">
        <v>59</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51</v>
      </c>
      <c r="Z4" s="81"/>
      <c r="AA4" s="81"/>
      <c r="AB4" s="81"/>
      <c r="AC4" s="81"/>
      <c r="AD4" s="81"/>
      <c r="AE4" s="81"/>
      <c r="AF4" s="81"/>
      <c r="AG4" s="81"/>
      <c r="AH4" s="81"/>
      <c r="AI4" s="81"/>
      <c r="AJ4" s="81" t="s">
        <v>45</v>
      </c>
      <c r="AK4" s="81"/>
      <c r="AL4" s="81"/>
      <c r="AM4" s="81"/>
      <c r="AN4" s="81"/>
      <c r="AO4" s="81"/>
      <c r="AP4" s="81"/>
      <c r="AQ4" s="81"/>
      <c r="AR4" s="81"/>
      <c r="AS4" s="81"/>
      <c r="AT4" s="81"/>
      <c r="AU4" s="81" t="s">
        <v>28</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7</v>
      </c>
      <c r="N5" s="71" t="s">
        <v>74</v>
      </c>
      <c r="O5" s="71" t="s">
        <v>75</v>
      </c>
      <c r="P5" s="71" t="s">
        <v>76</v>
      </c>
      <c r="Q5" s="71" t="s">
        <v>77</v>
      </c>
      <c r="R5" s="71" t="s">
        <v>78</v>
      </c>
      <c r="S5" s="71" t="s">
        <v>80</v>
      </c>
      <c r="T5" s="71" t="s">
        <v>81</v>
      </c>
      <c r="U5" s="71" t="s">
        <v>63</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43</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8" s="59" customFormat="1">
      <c r="A6" s="60" t="s">
        <v>96</v>
      </c>
      <c r="B6" s="65">
        <f t="shared" ref="B6:X6" si="1">B7</f>
        <v>2020</v>
      </c>
      <c r="C6" s="65">
        <f t="shared" si="1"/>
        <v>12211</v>
      </c>
      <c r="D6" s="65">
        <f t="shared" si="1"/>
        <v>46</v>
      </c>
      <c r="E6" s="65">
        <f t="shared" si="1"/>
        <v>17</v>
      </c>
      <c r="F6" s="65">
        <f t="shared" si="1"/>
        <v>1</v>
      </c>
      <c r="G6" s="65">
        <f t="shared" si="1"/>
        <v>0</v>
      </c>
      <c r="H6" s="65" t="str">
        <f t="shared" si="1"/>
        <v>北海道　名寄市</v>
      </c>
      <c r="I6" s="65" t="str">
        <f t="shared" si="1"/>
        <v>法適用</v>
      </c>
      <c r="J6" s="65" t="str">
        <f t="shared" si="1"/>
        <v>下水道事業</v>
      </c>
      <c r="K6" s="65" t="str">
        <f t="shared" si="1"/>
        <v>公共下水道</v>
      </c>
      <c r="L6" s="65" t="str">
        <f t="shared" si="1"/>
        <v>Cd1</v>
      </c>
      <c r="M6" s="65" t="str">
        <f t="shared" si="1"/>
        <v>非設置</v>
      </c>
      <c r="N6" s="74" t="str">
        <f t="shared" si="1"/>
        <v>-</v>
      </c>
      <c r="O6" s="74">
        <f t="shared" si="1"/>
        <v>71.37</v>
      </c>
      <c r="P6" s="74">
        <f t="shared" si="1"/>
        <v>87.25</v>
      </c>
      <c r="Q6" s="74">
        <f t="shared" si="1"/>
        <v>75.680000000000007</v>
      </c>
      <c r="R6" s="74">
        <f t="shared" si="1"/>
        <v>3870</v>
      </c>
      <c r="S6" s="74">
        <f t="shared" si="1"/>
        <v>27059</v>
      </c>
      <c r="T6" s="74">
        <f t="shared" si="1"/>
        <v>535.20000000000005</v>
      </c>
      <c r="U6" s="74">
        <f t="shared" si="1"/>
        <v>50.56</v>
      </c>
      <c r="V6" s="74">
        <f t="shared" si="1"/>
        <v>23302</v>
      </c>
      <c r="W6" s="74">
        <f t="shared" si="1"/>
        <v>9.9700000000000006</v>
      </c>
      <c r="X6" s="74">
        <f t="shared" si="1"/>
        <v>2337.21</v>
      </c>
      <c r="Y6" s="82" t="str">
        <f t="shared" ref="Y6:AH6" si="2">IF(Y7="",NA(),Y7)</f>
        <v>-</v>
      </c>
      <c r="Z6" s="82" t="str">
        <f t="shared" si="2"/>
        <v>-</v>
      </c>
      <c r="AA6" s="82" t="str">
        <f t="shared" si="2"/>
        <v>-</v>
      </c>
      <c r="AB6" s="82" t="str">
        <f t="shared" si="2"/>
        <v>-</v>
      </c>
      <c r="AC6" s="82">
        <f t="shared" si="2"/>
        <v>107.6</v>
      </c>
      <c r="AD6" s="82" t="str">
        <f t="shared" si="2"/>
        <v>-</v>
      </c>
      <c r="AE6" s="82" t="str">
        <f t="shared" si="2"/>
        <v>-</v>
      </c>
      <c r="AF6" s="82" t="str">
        <f t="shared" si="2"/>
        <v>-</v>
      </c>
      <c r="AG6" s="82" t="str">
        <f t="shared" si="2"/>
        <v>-</v>
      </c>
      <c r="AH6" s="82">
        <f t="shared" si="2"/>
        <v>105.41</v>
      </c>
      <c r="AI6" s="74" t="str">
        <f>IF(AI7="","",IF(AI7="-","【-】","【"&amp;SUBSTITUTE(TEXT(AI7,"#,##0.00"),"-","△")&amp;"】"))</f>
        <v>【106.67】</v>
      </c>
      <c r="AJ6" s="82" t="str">
        <f t="shared" ref="AJ6:AS6" si="3">IF(AJ7="",NA(),AJ7)</f>
        <v>-</v>
      </c>
      <c r="AK6" s="82" t="str">
        <f t="shared" si="3"/>
        <v>-</v>
      </c>
      <c r="AL6" s="82" t="str">
        <f t="shared" si="3"/>
        <v>-</v>
      </c>
      <c r="AM6" s="82" t="str">
        <f t="shared" si="3"/>
        <v>-</v>
      </c>
      <c r="AN6" s="74">
        <f t="shared" si="3"/>
        <v>0</v>
      </c>
      <c r="AO6" s="82" t="str">
        <f t="shared" si="3"/>
        <v>-</v>
      </c>
      <c r="AP6" s="82" t="str">
        <f t="shared" si="3"/>
        <v>-</v>
      </c>
      <c r="AQ6" s="82" t="str">
        <f t="shared" si="3"/>
        <v>-</v>
      </c>
      <c r="AR6" s="82" t="str">
        <f t="shared" si="3"/>
        <v>-</v>
      </c>
      <c r="AS6" s="82">
        <f t="shared" si="3"/>
        <v>25.86</v>
      </c>
      <c r="AT6" s="74" t="str">
        <f>IF(AT7="","",IF(AT7="-","【-】","【"&amp;SUBSTITUTE(TEXT(AT7,"#,##0.00"),"-","△")&amp;"】"))</f>
        <v>【3.64】</v>
      </c>
      <c r="AU6" s="82" t="str">
        <f t="shared" ref="AU6:BD6" si="4">IF(AU7="",NA(),AU7)</f>
        <v>-</v>
      </c>
      <c r="AV6" s="82" t="str">
        <f t="shared" si="4"/>
        <v>-</v>
      </c>
      <c r="AW6" s="82" t="str">
        <f t="shared" si="4"/>
        <v>-</v>
      </c>
      <c r="AX6" s="82" t="str">
        <f t="shared" si="4"/>
        <v>-</v>
      </c>
      <c r="AY6" s="82">
        <f t="shared" si="4"/>
        <v>41.92</v>
      </c>
      <c r="AZ6" s="82" t="str">
        <f t="shared" si="4"/>
        <v>-</v>
      </c>
      <c r="BA6" s="82" t="str">
        <f t="shared" si="4"/>
        <v>-</v>
      </c>
      <c r="BB6" s="82" t="str">
        <f t="shared" si="4"/>
        <v>-</v>
      </c>
      <c r="BC6" s="82" t="str">
        <f t="shared" si="4"/>
        <v>-</v>
      </c>
      <c r="BD6" s="82">
        <f t="shared" si="4"/>
        <v>58.23</v>
      </c>
      <c r="BE6" s="74" t="str">
        <f>IF(BE7="","",IF(BE7="-","【-】","【"&amp;SUBSTITUTE(TEXT(BE7,"#,##0.00"),"-","△")&amp;"】"))</f>
        <v>【67.52】</v>
      </c>
      <c r="BF6" s="82" t="str">
        <f t="shared" ref="BF6:BO6" si="5">IF(BF7="",NA(),BF7)</f>
        <v>-</v>
      </c>
      <c r="BG6" s="82" t="str">
        <f t="shared" si="5"/>
        <v>-</v>
      </c>
      <c r="BH6" s="82" t="str">
        <f t="shared" si="5"/>
        <v>-</v>
      </c>
      <c r="BI6" s="82" t="str">
        <f t="shared" si="5"/>
        <v>-</v>
      </c>
      <c r="BJ6" s="82">
        <f t="shared" si="5"/>
        <v>383.32</v>
      </c>
      <c r="BK6" s="82" t="str">
        <f t="shared" si="5"/>
        <v>-</v>
      </c>
      <c r="BL6" s="82" t="str">
        <f t="shared" si="5"/>
        <v>-</v>
      </c>
      <c r="BM6" s="82" t="str">
        <f t="shared" si="5"/>
        <v>-</v>
      </c>
      <c r="BN6" s="82" t="str">
        <f t="shared" si="5"/>
        <v>-</v>
      </c>
      <c r="BO6" s="82">
        <f t="shared" si="5"/>
        <v>812.92</v>
      </c>
      <c r="BP6" s="74" t="str">
        <f>IF(BP7="","",IF(BP7="-","【-】","【"&amp;SUBSTITUTE(TEXT(BP7,"#,##0.00"),"-","△")&amp;"】"))</f>
        <v>【705.21】</v>
      </c>
      <c r="BQ6" s="82" t="str">
        <f t="shared" ref="BQ6:BZ6" si="6">IF(BQ7="",NA(),BQ7)</f>
        <v>-</v>
      </c>
      <c r="BR6" s="82" t="str">
        <f t="shared" si="6"/>
        <v>-</v>
      </c>
      <c r="BS6" s="82" t="str">
        <f t="shared" si="6"/>
        <v>-</v>
      </c>
      <c r="BT6" s="82" t="str">
        <f t="shared" si="6"/>
        <v>-</v>
      </c>
      <c r="BU6" s="82">
        <f t="shared" si="6"/>
        <v>132.54</v>
      </c>
      <c r="BV6" s="82" t="str">
        <f t="shared" si="6"/>
        <v>-</v>
      </c>
      <c r="BW6" s="82" t="str">
        <f t="shared" si="6"/>
        <v>-</v>
      </c>
      <c r="BX6" s="82" t="str">
        <f t="shared" si="6"/>
        <v>-</v>
      </c>
      <c r="BY6" s="82" t="str">
        <f t="shared" si="6"/>
        <v>-</v>
      </c>
      <c r="BZ6" s="82">
        <f t="shared" si="6"/>
        <v>85.4</v>
      </c>
      <c r="CA6" s="74" t="str">
        <f>IF(CA7="","",IF(CA7="-","【-】","【"&amp;SUBSTITUTE(TEXT(CA7,"#,##0.00"),"-","△")&amp;"】"))</f>
        <v>【98.96】</v>
      </c>
      <c r="CB6" s="82" t="str">
        <f t="shared" ref="CB6:CK6" si="7">IF(CB7="",NA(),CB7)</f>
        <v>-</v>
      </c>
      <c r="CC6" s="82" t="str">
        <f t="shared" si="7"/>
        <v>-</v>
      </c>
      <c r="CD6" s="82" t="str">
        <f t="shared" si="7"/>
        <v>-</v>
      </c>
      <c r="CE6" s="82" t="str">
        <f t="shared" si="7"/>
        <v>-</v>
      </c>
      <c r="CF6" s="82">
        <f t="shared" si="7"/>
        <v>132.6</v>
      </c>
      <c r="CG6" s="82" t="str">
        <f t="shared" si="7"/>
        <v>-</v>
      </c>
      <c r="CH6" s="82" t="str">
        <f t="shared" si="7"/>
        <v>-</v>
      </c>
      <c r="CI6" s="82" t="str">
        <f t="shared" si="7"/>
        <v>-</v>
      </c>
      <c r="CJ6" s="82" t="str">
        <f t="shared" si="7"/>
        <v>-</v>
      </c>
      <c r="CK6" s="82">
        <f t="shared" si="7"/>
        <v>188.57</v>
      </c>
      <c r="CL6" s="74" t="str">
        <f>IF(CL7="","",IF(CL7="-","【-】","【"&amp;SUBSTITUTE(TEXT(CL7,"#,##0.00"),"-","△")&amp;"】"))</f>
        <v>【134.52】</v>
      </c>
      <c r="CM6" s="82" t="str">
        <f t="shared" ref="CM6:CV6" si="8">IF(CM7="",NA(),CM7)</f>
        <v>-</v>
      </c>
      <c r="CN6" s="82" t="str">
        <f t="shared" si="8"/>
        <v>-</v>
      </c>
      <c r="CO6" s="82" t="str">
        <f t="shared" si="8"/>
        <v>-</v>
      </c>
      <c r="CP6" s="82" t="str">
        <f t="shared" si="8"/>
        <v>-</v>
      </c>
      <c r="CQ6" s="82">
        <f t="shared" si="8"/>
        <v>88.83</v>
      </c>
      <c r="CR6" s="82" t="str">
        <f t="shared" si="8"/>
        <v>-</v>
      </c>
      <c r="CS6" s="82" t="str">
        <f t="shared" si="8"/>
        <v>-</v>
      </c>
      <c r="CT6" s="82" t="str">
        <f t="shared" si="8"/>
        <v>-</v>
      </c>
      <c r="CU6" s="82" t="str">
        <f t="shared" si="8"/>
        <v>-</v>
      </c>
      <c r="CV6" s="82">
        <f t="shared" si="8"/>
        <v>55.84</v>
      </c>
      <c r="CW6" s="74" t="str">
        <f>IF(CW7="","",IF(CW7="-","【-】","【"&amp;SUBSTITUTE(TEXT(CW7,"#,##0.00"),"-","△")&amp;"】"))</f>
        <v>【59.57】</v>
      </c>
      <c r="CX6" s="82" t="str">
        <f t="shared" ref="CX6:DG6" si="9">IF(CX7="",NA(),CX7)</f>
        <v>-</v>
      </c>
      <c r="CY6" s="82" t="str">
        <f t="shared" si="9"/>
        <v>-</v>
      </c>
      <c r="CZ6" s="82" t="str">
        <f t="shared" si="9"/>
        <v>-</v>
      </c>
      <c r="DA6" s="82" t="str">
        <f t="shared" si="9"/>
        <v>-</v>
      </c>
      <c r="DB6" s="82">
        <f t="shared" si="9"/>
        <v>98.45</v>
      </c>
      <c r="DC6" s="82" t="str">
        <f t="shared" si="9"/>
        <v>-</v>
      </c>
      <c r="DD6" s="82" t="str">
        <f t="shared" si="9"/>
        <v>-</v>
      </c>
      <c r="DE6" s="82" t="str">
        <f t="shared" si="9"/>
        <v>-</v>
      </c>
      <c r="DF6" s="82" t="str">
        <f t="shared" si="9"/>
        <v>-</v>
      </c>
      <c r="DG6" s="82">
        <f t="shared" si="9"/>
        <v>92.34</v>
      </c>
      <c r="DH6" s="74" t="str">
        <f>IF(DH7="","",IF(DH7="-","【-】","【"&amp;SUBSTITUTE(TEXT(DH7,"#,##0.00"),"-","△")&amp;"】"))</f>
        <v>【95.57】</v>
      </c>
      <c r="DI6" s="82" t="str">
        <f t="shared" ref="DI6:DR6" si="10">IF(DI7="",NA(),DI7)</f>
        <v>-</v>
      </c>
      <c r="DJ6" s="82" t="str">
        <f t="shared" si="10"/>
        <v>-</v>
      </c>
      <c r="DK6" s="82" t="str">
        <f t="shared" si="10"/>
        <v>-</v>
      </c>
      <c r="DL6" s="82" t="str">
        <f t="shared" si="10"/>
        <v>-</v>
      </c>
      <c r="DM6" s="82">
        <f t="shared" si="10"/>
        <v>5.56</v>
      </c>
      <c r="DN6" s="82" t="str">
        <f t="shared" si="10"/>
        <v>-</v>
      </c>
      <c r="DO6" s="82" t="str">
        <f t="shared" si="10"/>
        <v>-</v>
      </c>
      <c r="DP6" s="82" t="str">
        <f t="shared" si="10"/>
        <v>-</v>
      </c>
      <c r="DQ6" s="82" t="str">
        <f t="shared" si="10"/>
        <v>-</v>
      </c>
      <c r="DR6" s="82">
        <f t="shared" si="10"/>
        <v>25.37</v>
      </c>
      <c r="DS6" s="74" t="str">
        <f>IF(DS7="","",IF(DS7="-","【-】","【"&amp;SUBSTITUTE(TEXT(DS7,"#,##0.00"),"-","△")&amp;"】"))</f>
        <v>【36.52】</v>
      </c>
      <c r="DT6" s="82" t="str">
        <f t="shared" ref="DT6:EC6" si="11">IF(DT7="",NA(),DT7)</f>
        <v>-</v>
      </c>
      <c r="DU6" s="82" t="str">
        <f t="shared" si="11"/>
        <v>-</v>
      </c>
      <c r="DV6" s="82" t="str">
        <f t="shared" si="11"/>
        <v>-</v>
      </c>
      <c r="DW6" s="82" t="str">
        <f t="shared" si="11"/>
        <v>-</v>
      </c>
      <c r="DX6" s="82">
        <f t="shared" si="11"/>
        <v>1.5699999999999998</v>
      </c>
      <c r="DY6" s="82" t="str">
        <f t="shared" si="11"/>
        <v>-</v>
      </c>
      <c r="DZ6" s="82" t="str">
        <f t="shared" si="11"/>
        <v>-</v>
      </c>
      <c r="EA6" s="82" t="str">
        <f t="shared" si="11"/>
        <v>-</v>
      </c>
      <c r="EB6" s="82" t="str">
        <f t="shared" si="11"/>
        <v>-</v>
      </c>
      <c r="EC6" s="82">
        <f t="shared" si="11"/>
        <v>0.54</v>
      </c>
      <c r="ED6" s="74" t="str">
        <f>IF(ED7="","",IF(ED7="-","【-】","【"&amp;SUBSTITUTE(TEXT(ED7,"#,##0.00"),"-","△")&amp;"】"))</f>
        <v>【5.72】</v>
      </c>
      <c r="EE6" s="82" t="str">
        <f t="shared" ref="EE6:EN6" si="12">IF(EE7="",NA(),EE7)</f>
        <v>-</v>
      </c>
      <c r="EF6" s="82" t="str">
        <f t="shared" si="12"/>
        <v>-</v>
      </c>
      <c r="EG6" s="82" t="str">
        <f t="shared" si="12"/>
        <v>-</v>
      </c>
      <c r="EH6" s="82" t="str">
        <f t="shared" si="12"/>
        <v>-</v>
      </c>
      <c r="EI6" s="82">
        <f t="shared" si="12"/>
        <v>5.e-002</v>
      </c>
      <c r="EJ6" s="82" t="str">
        <f t="shared" si="12"/>
        <v>-</v>
      </c>
      <c r="EK6" s="82" t="str">
        <f t="shared" si="12"/>
        <v>-</v>
      </c>
      <c r="EL6" s="82" t="str">
        <f t="shared" si="12"/>
        <v>-</v>
      </c>
      <c r="EM6" s="82" t="str">
        <f t="shared" si="12"/>
        <v>-</v>
      </c>
      <c r="EN6" s="82">
        <f t="shared" si="12"/>
        <v>9.e-002</v>
      </c>
      <c r="EO6" s="74" t="str">
        <f>IF(EO7="","",IF(EO7="-","【-】","【"&amp;SUBSTITUTE(TEXT(EO7,"#,##0.00"),"-","△")&amp;"】"))</f>
        <v>【0.30】</v>
      </c>
    </row>
    <row r="7" spans="1:148" s="59" customFormat="1">
      <c r="A7" s="60"/>
      <c r="B7" s="66">
        <v>2020</v>
      </c>
      <c r="C7" s="66">
        <v>12211</v>
      </c>
      <c r="D7" s="66">
        <v>46</v>
      </c>
      <c r="E7" s="66">
        <v>17</v>
      </c>
      <c r="F7" s="66">
        <v>1</v>
      </c>
      <c r="G7" s="66">
        <v>0</v>
      </c>
      <c r="H7" s="66" t="s">
        <v>97</v>
      </c>
      <c r="I7" s="66" t="s">
        <v>98</v>
      </c>
      <c r="J7" s="66" t="s">
        <v>99</v>
      </c>
      <c r="K7" s="66" t="s">
        <v>100</v>
      </c>
      <c r="L7" s="66" t="s">
        <v>79</v>
      </c>
      <c r="M7" s="66" t="s">
        <v>101</v>
      </c>
      <c r="N7" s="75" t="s">
        <v>102</v>
      </c>
      <c r="O7" s="75">
        <v>71.37</v>
      </c>
      <c r="P7" s="75">
        <v>87.25</v>
      </c>
      <c r="Q7" s="75">
        <v>75.680000000000007</v>
      </c>
      <c r="R7" s="75">
        <v>3870</v>
      </c>
      <c r="S7" s="75">
        <v>27059</v>
      </c>
      <c r="T7" s="75">
        <v>535.20000000000005</v>
      </c>
      <c r="U7" s="75">
        <v>50.56</v>
      </c>
      <c r="V7" s="75">
        <v>23302</v>
      </c>
      <c r="W7" s="75">
        <v>9.9700000000000006</v>
      </c>
      <c r="X7" s="75">
        <v>2337.21</v>
      </c>
      <c r="Y7" s="75" t="s">
        <v>102</v>
      </c>
      <c r="Z7" s="75" t="s">
        <v>102</v>
      </c>
      <c r="AA7" s="75" t="s">
        <v>102</v>
      </c>
      <c r="AB7" s="75" t="s">
        <v>102</v>
      </c>
      <c r="AC7" s="75">
        <v>107.6</v>
      </c>
      <c r="AD7" s="75" t="s">
        <v>102</v>
      </c>
      <c r="AE7" s="75" t="s">
        <v>102</v>
      </c>
      <c r="AF7" s="75" t="s">
        <v>102</v>
      </c>
      <c r="AG7" s="75" t="s">
        <v>102</v>
      </c>
      <c r="AH7" s="75">
        <v>105.41</v>
      </c>
      <c r="AI7" s="75">
        <v>106.67</v>
      </c>
      <c r="AJ7" s="75" t="s">
        <v>102</v>
      </c>
      <c r="AK7" s="75" t="s">
        <v>102</v>
      </c>
      <c r="AL7" s="75" t="s">
        <v>102</v>
      </c>
      <c r="AM7" s="75" t="s">
        <v>102</v>
      </c>
      <c r="AN7" s="75">
        <v>0</v>
      </c>
      <c r="AO7" s="75" t="s">
        <v>102</v>
      </c>
      <c r="AP7" s="75" t="s">
        <v>102</v>
      </c>
      <c r="AQ7" s="75" t="s">
        <v>102</v>
      </c>
      <c r="AR7" s="75" t="s">
        <v>102</v>
      </c>
      <c r="AS7" s="75">
        <v>25.86</v>
      </c>
      <c r="AT7" s="75">
        <v>3.64</v>
      </c>
      <c r="AU7" s="75" t="s">
        <v>102</v>
      </c>
      <c r="AV7" s="75" t="s">
        <v>102</v>
      </c>
      <c r="AW7" s="75" t="s">
        <v>102</v>
      </c>
      <c r="AX7" s="75" t="s">
        <v>102</v>
      </c>
      <c r="AY7" s="75">
        <v>41.92</v>
      </c>
      <c r="AZ7" s="75" t="s">
        <v>102</v>
      </c>
      <c r="BA7" s="75" t="s">
        <v>102</v>
      </c>
      <c r="BB7" s="75" t="s">
        <v>102</v>
      </c>
      <c r="BC7" s="75" t="s">
        <v>102</v>
      </c>
      <c r="BD7" s="75">
        <v>58.23</v>
      </c>
      <c r="BE7" s="75">
        <v>67.52</v>
      </c>
      <c r="BF7" s="75" t="s">
        <v>102</v>
      </c>
      <c r="BG7" s="75" t="s">
        <v>102</v>
      </c>
      <c r="BH7" s="75" t="s">
        <v>102</v>
      </c>
      <c r="BI7" s="75" t="s">
        <v>102</v>
      </c>
      <c r="BJ7" s="75">
        <v>383.32</v>
      </c>
      <c r="BK7" s="75" t="s">
        <v>102</v>
      </c>
      <c r="BL7" s="75" t="s">
        <v>102</v>
      </c>
      <c r="BM7" s="75" t="s">
        <v>102</v>
      </c>
      <c r="BN7" s="75" t="s">
        <v>102</v>
      </c>
      <c r="BO7" s="75">
        <v>812.92</v>
      </c>
      <c r="BP7" s="75">
        <v>705.21</v>
      </c>
      <c r="BQ7" s="75" t="s">
        <v>102</v>
      </c>
      <c r="BR7" s="75" t="s">
        <v>102</v>
      </c>
      <c r="BS7" s="75" t="s">
        <v>102</v>
      </c>
      <c r="BT7" s="75" t="s">
        <v>102</v>
      </c>
      <c r="BU7" s="75">
        <v>132.54</v>
      </c>
      <c r="BV7" s="75" t="s">
        <v>102</v>
      </c>
      <c r="BW7" s="75" t="s">
        <v>102</v>
      </c>
      <c r="BX7" s="75" t="s">
        <v>102</v>
      </c>
      <c r="BY7" s="75" t="s">
        <v>102</v>
      </c>
      <c r="BZ7" s="75">
        <v>85.4</v>
      </c>
      <c r="CA7" s="75">
        <v>98.96</v>
      </c>
      <c r="CB7" s="75" t="s">
        <v>102</v>
      </c>
      <c r="CC7" s="75" t="s">
        <v>102</v>
      </c>
      <c r="CD7" s="75" t="s">
        <v>102</v>
      </c>
      <c r="CE7" s="75" t="s">
        <v>102</v>
      </c>
      <c r="CF7" s="75">
        <v>132.6</v>
      </c>
      <c r="CG7" s="75" t="s">
        <v>102</v>
      </c>
      <c r="CH7" s="75" t="s">
        <v>102</v>
      </c>
      <c r="CI7" s="75" t="s">
        <v>102</v>
      </c>
      <c r="CJ7" s="75" t="s">
        <v>102</v>
      </c>
      <c r="CK7" s="75">
        <v>188.57</v>
      </c>
      <c r="CL7" s="75">
        <v>134.52000000000001</v>
      </c>
      <c r="CM7" s="75" t="s">
        <v>102</v>
      </c>
      <c r="CN7" s="75" t="s">
        <v>102</v>
      </c>
      <c r="CO7" s="75" t="s">
        <v>102</v>
      </c>
      <c r="CP7" s="75" t="s">
        <v>102</v>
      </c>
      <c r="CQ7" s="75">
        <v>88.83</v>
      </c>
      <c r="CR7" s="75" t="s">
        <v>102</v>
      </c>
      <c r="CS7" s="75" t="s">
        <v>102</v>
      </c>
      <c r="CT7" s="75" t="s">
        <v>102</v>
      </c>
      <c r="CU7" s="75" t="s">
        <v>102</v>
      </c>
      <c r="CV7" s="75">
        <v>55.84</v>
      </c>
      <c r="CW7" s="75">
        <v>59.57</v>
      </c>
      <c r="CX7" s="75" t="s">
        <v>102</v>
      </c>
      <c r="CY7" s="75" t="s">
        <v>102</v>
      </c>
      <c r="CZ7" s="75" t="s">
        <v>102</v>
      </c>
      <c r="DA7" s="75" t="s">
        <v>102</v>
      </c>
      <c r="DB7" s="75">
        <v>98.45</v>
      </c>
      <c r="DC7" s="75" t="s">
        <v>102</v>
      </c>
      <c r="DD7" s="75" t="s">
        <v>102</v>
      </c>
      <c r="DE7" s="75" t="s">
        <v>102</v>
      </c>
      <c r="DF7" s="75" t="s">
        <v>102</v>
      </c>
      <c r="DG7" s="75">
        <v>92.34</v>
      </c>
      <c r="DH7" s="75">
        <v>95.57</v>
      </c>
      <c r="DI7" s="75" t="s">
        <v>102</v>
      </c>
      <c r="DJ7" s="75" t="s">
        <v>102</v>
      </c>
      <c r="DK7" s="75" t="s">
        <v>102</v>
      </c>
      <c r="DL7" s="75" t="s">
        <v>102</v>
      </c>
      <c r="DM7" s="75">
        <v>5.56</v>
      </c>
      <c r="DN7" s="75" t="s">
        <v>102</v>
      </c>
      <c r="DO7" s="75" t="s">
        <v>102</v>
      </c>
      <c r="DP7" s="75" t="s">
        <v>102</v>
      </c>
      <c r="DQ7" s="75" t="s">
        <v>102</v>
      </c>
      <c r="DR7" s="75">
        <v>25.37</v>
      </c>
      <c r="DS7" s="75">
        <v>36.520000000000003</v>
      </c>
      <c r="DT7" s="75" t="s">
        <v>102</v>
      </c>
      <c r="DU7" s="75" t="s">
        <v>102</v>
      </c>
      <c r="DV7" s="75" t="s">
        <v>102</v>
      </c>
      <c r="DW7" s="75" t="s">
        <v>102</v>
      </c>
      <c r="DX7" s="75">
        <v>1.5699999999999998</v>
      </c>
      <c r="DY7" s="75" t="s">
        <v>102</v>
      </c>
      <c r="DZ7" s="75" t="s">
        <v>102</v>
      </c>
      <c r="EA7" s="75" t="s">
        <v>102</v>
      </c>
      <c r="EB7" s="75" t="s">
        <v>102</v>
      </c>
      <c r="EC7" s="75">
        <v>0.54</v>
      </c>
      <c r="ED7" s="75">
        <v>5.72</v>
      </c>
      <c r="EE7" s="75" t="s">
        <v>102</v>
      </c>
      <c r="EF7" s="75" t="s">
        <v>102</v>
      </c>
      <c r="EG7" s="75" t="s">
        <v>102</v>
      </c>
      <c r="EH7" s="75" t="s">
        <v>102</v>
      </c>
      <c r="EI7" s="75">
        <v>5.e-002</v>
      </c>
      <c r="EJ7" s="75" t="s">
        <v>102</v>
      </c>
      <c r="EK7" s="75" t="s">
        <v>102</v>
      </c>
      <c r="EL7" s="75" t="s">
        <v>102</v>
      </c>
      <c r="EM7" s="75" t="s">
        <v>102</v>
      </c>
      <c r="EN7" s="75">
        <v>9.e-002</v>
      </c>
      <c r="EO7" s="75">
        <v>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阿部　渉</cp:lastModifiedBy>
  <dcterms:created xsi:type="dcterms:W3CDTF">2021-12-03T07:06:17Z</dcterms:created>
  <dcterms:modified xsi:type="dcterms:W3CDTF">2022-01-17T23:49:47Z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2022-01-17T23:49:47Z</vt:filetime>
  </property>
</Properties>
</file>