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JbL7wgnekG4tFK0Dcwky0mA7MRXTeEZTUG65kpelNwBGpdGtW0Pwj8mKXLAnaNMyYDOH1crOgVwwRaoNgHg1g==" workbookSaltValue="lgT5b3uVGau9lr7uTroqx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<sst xmlns="http://schemas.openxmlformats.org/spreadsheetml/2006/main" xmlns:r="http://schemas.openxmlformats.org/officeDocument/2006/relationships" count="115" uniqueCount="115">
  <si>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</si>
  <si>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</si>
  <si>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</si>
  <si>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</si>
  <si>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</si>
  <si>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</si>
  <si>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</si>
  <si>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</si>
  <si>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</si>
  <si>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</si>
  <si>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</si>
  <si>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</si>
  <si>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</si>
  <si>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</si>
  <si>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</si>
  <si>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</si>
  <si>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</si>
  <si>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</si>
  <si>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</si>
  <si>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</si>
  <si>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</si>
  <si>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</si>
  <si>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</si>
  <si>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</si>
  <si>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</si>
  <si>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</si>
  <si>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</si>
  <si>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</si>
  <si>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</si>
  <si>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</si>
  <si>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</si>
  <si>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</si>
  <si>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</si>
  <si>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</si>
  <si>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</si>
  <si>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</si>
  <si>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</si>
  <si>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</si>
  <si>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</si>
  <si>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</si>
  <si>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</si>
  <si>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</si>
  <si>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</si>
  <si>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</si>
  <si>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</si>
  <si>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</si>
  <si>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</si>
  <si>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</si>
  <si>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</si>
  <si>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</si>
  <si>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</si>
  <si>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</si>
  <si>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</si>
  <si>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</si>
  <si>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</si>
  <si>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</si>
  <si>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</si>
  <si>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</si>
  <si>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</si>
  <si>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</si>
  <si>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</si>
  <si>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</si>
  <si>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</si>
  <si>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</si>
  <si>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</si>
  <si>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</si>
  <si>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</si>
  <si>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</si>
  <si>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</si>
  <si>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</si>
  <si>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</si>
  <si>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</si>
  <si>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</si>
  <si>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</si>
  <si>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</si>
  <si>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</si>
  <si>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</si>
  <si>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</si>
  <si>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</si>
  <si>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</si>
  <si>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</si>
  <si>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</si>
  <si>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</si>
  <si>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</si>
  <si>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</si>
  <si>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</si>
  <si>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</si>
  <si>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</si>
  <si>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</si>
  <si>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</si>
  <si>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</si>
  <si>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</si>
  <si>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</si>
  <si>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</si>
  <si>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</si>
  <si>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</si>
  <si>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</si>
  <si>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</si>
  <si>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</si>
  <si>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</si>
  <si>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</si>
  <si>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</si>
  <si>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</si>
  <si>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</si>
  <si>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</si>
  <si>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</si>
  <si>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</si>
  <si>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</si>
  <si>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</si>
  <si>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</si>
  <si>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</si>
  <si>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</si>
  <si>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事業開始から20年以上経過しているが、浄化槽の状況は比較的健全であり、引き続き保守点検等により効率的な維持管理と施設の長寿命化を図っていく。</t>
  </si>
  <si>
    <t>　人口密度の低い地区での生活排水処理については、経営負担を考慮した中で、個別排水処理施設整備事業を選択してきている。
　事業としての経営効率は低いが、公平な市民生活を確保するために不可欠な事業であることから、公共下水道と合わせて、設備維持、運営体制を定期的に検証していく必要がある。
　また、公共下水道と合わせて令和２年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04" eb="106">
      <t>コウキョウ</t>
    </rPh>
    <rPh sb="146" eb="148">
      <t>コウキョウ</t>
    </rPh>
    <phoneticPr fontId="1"/>
  </si>
  <si>
    <t>　令和２年度から企業会計となったため、令和元年度以前の数値が記載されていない。
　人口密度の低い郊外地区などでは、個別排水処理施設整備事業により生活雑排水を処理することとしており、使用料については公共下水道同様としている。
　そのため、汚水処理原価が高く、経費回収率は低い経営効率が悪い状態であるが、公共下水道等より浄化槽を整備するほうが投資効率がよいため、収支の不足分を繰入金により賄うこととしている。
　今後においても、適正な人槽算定により過剰な投資にならないよう留意し、公共下水道を含めた水洗化率を高めていく。</t>
    <rPh sb="98" eb="100">
      <t>コウキョウ</t>
    </rPh>
    <rPh sb="118" eb="120">
      <t>オスイ</t>
    </rPh>
    <rPh sb="120" eb="122">
      <t>ショリ</t>
    </rPh>
    <rPh sb="122" eb="124">
      <t>ゲンカ</t>
    </rPh>
    <rPh sb="125" eb="126">
      <t>タカ</t>
    </rPh>
    <rPh sb="128" eb="130">
      <t>ケイヒ</t>
    </rPh>
    <rPh sb="130" eb="132">
      <t>カイシュウ</t>
    </rPh>
    <rPh sb="132" eb="133">
      <t>リツ</t>
    </rPh>
    <rPh sb="134" eb="135">
      <t>ヒク</t>
    </rPh>
    <rPh sb="136" eb="138">
      <t>ケイエイ</t>
    </rPh>
    <rPh sb="138" eb="140">
      <t>コウリツ</t>
    </rPh>
    <rPh sb="141" eb="142">
      <t>ワル</t>
    </rPh>
    <rPh sb="143" eb="145">
      <t>ジョウタイ</t>
    </rPh>
    <rPh sb="179" eb="181">
      <t>シュウシ</t>
    </rPh>
    <rPh sb="182" eb="185">
      <t>フソクブン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</si>
</sst>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96.14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40.119999999999997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135.35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782.91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52.72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49.38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330.86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316.97000000000003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46.36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83.08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【214.44】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27059</v>
      </c>
      <c r="AM8" s="22"/>
      <c r="AN8" s="22"/>
      <c r="AO8" s="22"/>
      <c r="AP8" s="22"/>
      <c r="AQ8" s="22"/>
      <c r="AR8" s="22"/>
      <c r="AS8" s="22"/>
      <c r="AT8" s="7">
        <f>データ!T6</f>
        <v>535.20000000000005</v>
      </c>
      <c r="AU8" s="7"/>
      <c r="AV8" s="7"/>
      <c r="AW8" s="7"/>
      <c r="AX8" s="7"/>
      <c r="AY8" s="7"/>
      <c r="AZ8" s="7"/>
      <c r="BA8" s="7"/>
      <c r="BB8" s="7">
        <f>データ!U6</f>
        <v>50.56</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3.02</v>
      </c>
      <c r="J10" s="7"/>
      <c r="K10" s="7"/>
      <c r="L10" s="7"/>
      <c r="M10" s="7"/>
      <c r="N10" s="7"/>
      <c r="O10" s="7"/>
      <c r="P10" s="7">
        <f>データ!P6</f>
        <v>7.04</v>
      </c>
      <c r="Q10" s="7"/>
      <c r="R10" s="7"/>
      <c r="S10" s="7"/>
      <c r="T10" s="7"/>
      <c r="U10" s="7"/>
      <c r="V10" s="7"/>
      <c r="W10" s="7">
        <f>データ!Q6</f>
        <v>100</v>
      </c>
      <c r="X10" s="7"/>
      <c r="Y10" s="7"/>
      <c r="Z10" s="7"/>
      <c r="AA10" s="7"/>
      <c r="AB10" s="7"/>
      <c r="AC10" s="7"/>
      <c r="AD10" s="22">
        <f>データ!R6</f>
        <v>3870</v>
      </c>
      <c r="AE10" s="22"/>
      <c r="AF10" s="22"/>
      <c r="AG10" s="22"/>
      <c r="AH10" s="22"/>
      <c r="AI10" s="22"/>
      <c r="AJ10" s="22"/>
      <c r="AK10" s="2"/>
      <c r="AL10" s="22">
        <f>データ!V6</f>
        <v>1881</v>
      </c>
      <c r="AM10" s="22"/>
      <c r="AN10" s="22"/>
      <c r="AO10" s="22"/>
      <c r="AP10" s="22"/>
      <c r="AQ10" s="22"/>
      <c r="AR10" s="22"/>
      <c r="AS10" s="22"/>
      <c r="AT10" s="7">
        <f>データ!W6</f>
        <v>0.1</v>
      </c>
      <c r="AU10" s="7"/>
      <c r="AV10" s="7"/>
      <c r="AW10" s="7"/>
      <c r="AX10" s="7"/>
      <c r="AY10" s="7"/>
      <c r="AZ10" s="7"/>
      <c r="BA10" s="7"/>
      <c r="BB10" s="7">
        <f>データ!X6</f>
        <v>18810</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8</v>
      </c>
      <c r="J84" s="12" t="s">
        <v>48</v>
      </c>
      <c r="K84" s="12" t="s">
        <v>49</v>
      </c>
      <c r="L84" s="12" t="s">
        <v>32</v>
      </c>
      <c r="M84" s="12" t="s">
        <v>36</v>
      </c>
      <c r="N84" s="12" t="s">
        <v>51</v>
      </c>
      <c r="O84" s="12" t="s">
        <v>53</v>
      </c>
    </row>
    <row r="85" spans="1:78" hidden="1">
      <c r="B85" s="12"/>
      <c r="C85" s="12"/>
      <c r="D85" s="12"/>
      <c r="E85" s="12" t="str">
        <f>データ!AI6</f>
        <v>【97.34】</v>
      </c>
      <c r="F85" s="12" t="str">
        <f>データ!AT6</f>
        <v>【214.44】</v>
      </c>
      <c r="G85" s="12" t="str">
        <f>データ!BE6</f>
        <v>【140.89】</v>
      </c>
      <c r="H85" s="12" t="str">
        <f>データ!BP6</f>
        <v>【780.89】</v>
      </c>
      <c r="I85" s="12" t="str">
        <f>データ!CA6</f>
        <v>【48.58】</v>
      </c>
      <c r="J85" s="12" t="str">
        <f>データ!CL6</f>
        <v>【328.08】</v>
      </c>
      <c r="K85" s="12" t="str">
        <f>データ!CW6</f>
        <v>【46.74】</v>
      </c>
      <c r="L85" s="12" t="str">
        <f>データ!DH6</f>
        <v>【81.12】</v>
      </c>
      <c r="M85" s="12" t="str">
        <f>データ!DS6</f>
        <v>【33.20】</v>
      </c>
      <c r="N85" s="12" t="str">
        <f>データ!ED6</f>
        <v>【-】</v>
      </c>
      <c r="O85" s="12" t="str">
        <f>データ!EO6</f>
        <v>【-】</v>
      </c>
    </row>
  </sheetData>
  <sheetProtection algorithmName="SHA-512" hashValue="yKJtGNqGWVW1SeqBYi4+T8elA3A5ntw8JUp/vKoug6SuRC9lqOfmSf+1zx1jSalJB78zMm+75WdYGLl1jv+MTg==" saltValue="siIVVrqlozPAp89PFM7GB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57</v>
      </c>
      <c r="D3" s="62" t="s">
        <v>58</v>
      </c>
      <c r="E3" s="62" t="s">
        <v>4</v>
      </c>
      <c r="F3" s="62" t="s">
        <v>3</v>
      </c>
      <c r="G3" s="62" t="s">
        <v>24</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27</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85</v>
      </c>
      <c r="Z5" s="71" t="s">
        <v>86</v>
      </c>
      <c r="AA5" s="71" t="s">
        <v>87</v>
      </c>
      <c r="AB5" s="71" t="s">
        <v>88</v>
      </c>
      <c r="AC5" s="71" t="s">
        <v>89</v>
      </c>
      <c r="AD5" s="71" t="s">
        <v>91</v>
      </c>
      <c r="AE5" s="71" t="s">
        <v>92</v>
      </c>
      <c r="AF5" s="71" t="s">
        <v>93</v>
      </c>
      <c r="AG5" s="71" t="s">
        <v>94</v>
      </c>
      <c r="AH5" s="71" t="s">
        <v>95</v>
      </c>
      <c r="AI5" s="71" t="s">
        <v>43</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8" s="59" customFormat="1">
      <c r="A6" s="60" t="s">
        <v>96</v>
      </c>
      <c r="B6" s="65">
        <f t="shared" ref="B6:X6" si="1">B7</f>
        <v>2020</v>
      </c>
      <c r="C6" s="65">
        <f t="shared" si="1"/>
        <v>12211</v>
      </c>
      <c r="D6" s="65">
        <f t="shared" si="1"/>
        <v>46</v>
      </c>
      <c r="E6" s="65">
        <f t="shared" si="1"/>
        <v>18</v>
      </c>
      <c r="F6" s="65">
        <f t="shared" si="1"/>
        <v>1</v>
      </c>
      <c r="G6" s="65">
        <f t="shared" si="1"/>
        <v>0</v>
      </c>
      <c r="H6" s="65" t="str">
        <f t="shared" si="1"/>
        <v>北海道　名寄市</v>
      </c>
      <c r="I6" s="65" t="str">
        <f t="shared" si="1"/>
        <v>法適用</v>
      </c>
      <c r="J6" s="65" t="str">
        <f t="shared" si="1"/>
        <v>下水道事業</v>
      </c>
      <c r="K6" s="65" t="str">
        <f t="shared" si="1"/>
        <v>個別排水処理</v>
      </c>
      <c r="L6" s="65" t="str">
        <f t="shared" si="1"/>
        <v>L2</v>
      </c>
      <c r="M6" s="65" t="str">
        <f t="shared" si="1"/>
        <v>非設置</v>
      </c>
      <c r="N6" s="74" t="str">
        <f t="shared" si="1"/>
        <v>-</v>
      </c>
      <c r="O6" s="74">
        <f t="shared" si="1"/>
        <v>3.02</v>
      </c>
      <c r="P6" s="74">
        <f t="shared" si="1"/>
        <v>7.04</v>
      </c>
      <c r="Q6" s="74">
        <f t="shared" si="1"/>
        <v>100</v>
      </c>
      <c r="R6" s="74">
        <f t="shared" si="1"/>
        <v>3870</v>
      </c>
      <c r="S6" s="74">
        <f t="shared" si="1"/>
        <v>27059</v>
      </c>
      <c r="T6" s="74">
        <f t="shared" si="1"/>
        <v>535.20000000000005</v>
      </c>
      <c r="U6" s="74">
        <f t="shared" si="1"/>
        <v>50.56</v>
      </c>
      <c r="V6" s="74">
        <f t="shared" si="1"/>
        <v>1881</v>
      </c>
      <c r="W6" s="74">
        <f t="shared" si="1"/>
        <v>0.1</v>
      </c>
      <c r="X6" s="74">
        <f t="shared" si="1"/>
        <v>18810</v>
      </c>
      <c r="Y6" s="82" t="str">
        <f t="shared" ref="Y6:AH6" si="2">IF(Y7="",NA(),Y7)</f>
        <v>-</v>
      </c>
      <c r="Z6" s="82" t="str">
        <f t="shared" si="2"/>
        <v>-</v>
      </c>
      <c r="AA6" s="82" t="str">
        <f t="shared" si="2"/>
        <v>-</v>
      </c>
      <c r="AB6" s="82" t="str">
        <f t="shared" si="2"/>
        <v>-</v>
      </c>
      <c r="AC6" s="82">
        <f t="shared" si="2"/>
        <v>101.71</v>
      </c>
      <c r="AD6" s="82" t="str">
        <f t="shared" si="2"/>
        <v>-</v>
      </c>
      <c r="AE6" s="82" t="str">
        <f t="shared" si="2"/>
        <v>-</v>
      </c>
      <c r="AF6" s="82" t="str">
        <f t="shared" si="2"/>
        <v>-</v>
      </c>
      <c r="AG6" s="82" t="str">
        <f t="shared" si="2"/>
        <v>-</v>
      </c>
      <c r="AH6" s="82">
        <f t="shared" si="2"/>
        <v>96.14</v>
      </c>
      <c r="AI6" s="74" t="str">
        <f>IF(AI7="","",IF(AI7="-","【-】","【"&amp;SUBSTITUTE(TEXT(AI7,"#,##0.00"),"-","△")&amp;"】"))</f>
        <v>【97.34】</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237</v>
      </c>
      <c r="AT6" s="74" t="str">
        <f>IF(AT7="","",IF(AT7="-","【-】","【"&amp;SUBSTITUTE(TEXT(AT7,"#,##0.00"),"-","△")&amp;"】"))</f>
        <v>【214.44】</v>
      </c>
      <c r="AU6" s="82" t="str">
        <f t="shared" ref="AU6:BD6" si="4">IF(AU7="",NA(),AU7)</f>
        <v>-</v>
      </c>
      <c r="AV6" s="82" t="str">
        <f t="shared" si="4"/>
        <v>-</v>
      </c>
      <c r="AW6" s="82" t="str">
        <f t="shared" si="4"/>
        <v>-</v>
      </c>
      <c r="AX6" s="82" t="str">
        <f t="shared" si="4"/>
        <v>-</v>
      </c>
      <c r="AY6" s="82">
        <f t="shared" si="4"/>
        <v>40.119999999999997</v>
      </c>
      <c r="AZ6" s="82" t="str">
        <f t="shared" si="4"/>
        <v>-</v>
      </c>
      <c r="BA6" s="82" t="str">
        <f t="shared" si="4"/>
        <v>-</v>
      </c>
      <c r="BB6" s="82" t="str">
        <f t="shared" si="4"/>
        <v>-</v>
      </c>
      <c r="BC6" s="82" t="str">
        <f t="shared" si="4"/>
        <v>-</v>
      </c>
      <c r="BD6" s="82">
        <f t="shared" si="4"/>
        <v>135.35</v>
      </c>
      <c r="BE6" s="74" t="str">
        <f>IF(BE7="","",IF(BE7="-","【-】","【"&amp;SUBSTITUTE(TEXT(BE7,"#,##0.00"),"-","△")&amp;"】"))</f>
        <v>【140.89】</v>
      </c>
      <c r="BF6" s="82" t="str">
        <f t="shared" ref="BF6:BO6" si="5">IF(BF7="",NA(),BF7)</f>
        <v>-</v>
      </c>
      <c r="BG6" s="82" t="str">
        <f t="shared" si="5"/>
        <v>-</v>
      </c>
      <c r="BH6" s="82" t="str">
        <f t="shared" si="5"/>
        <v>-</v>
      </c>
      <c r="BI6" s="82" t="str">
        <f t="shared" si="5"/>
        <v>-</v>
      </c>
      <c r="BJ6" s="74">
        <f t="shared" si="5"/>
        <v>0</v>
      </c>
      <c r="BK6" s="82" t="str">
        <f t="shared" si="5"/>
        <v>-</v>
      </c>
      <c r="BL6" s="82" t="str">
        <f t="shared" si="5"/>
        <v>-</v>
      </c>
      <c r="BM6" s="82" t="str">
        <f t="shared" si="5"/>
        <v>-</v>
      </c>
      <c r="BN6" s="82" t="str">
        <f t="shared" si="5"/>
        <v>-</v>
      </c>
      <c r="BO6" s="82">
        <f t="shared" si="5"/>
        <v>782.91</v>
      </c>
      <c r="BP6" s="74" t="str">
        <f>IF(BP7="","",IF(BP7="-","【-】","【"&amp;SUBSTITUTE(TEXT(BP7,"#,##0.00"),"-","△")&amp;"】"))</f>
        <v>【780.89】</v>
      </c>
      <c r="BQ6" s="82" t="str">
        <f t="shared" ref="BQ6:BZ6" si="6">IF(BQ7="",NA(),BQ7)</f>
        <v>-</v>
      </c>
      <c r="BR6" s="82" t="str">
        <f t="shared" si="6"/>
        <v>-</v>
      </c>
      <c r="BS6" s="82" t="str">
        <f t="shared" si="6"/>
        <v>-</v>
      </c>
      <c r="BT6" s="82" t="str">
        <f t="shared" si="6"/>
        <v>-</v>
      </c>
      <c r="BU6" s="82">
        <f t="shared" si="6"/>
        <v>52.72</v>
      </c>
      <c r="BV6" s="82" t="str">
        <f t="shared" si="6"/>
        <v>-</v>
      </c>
      <c r="BW6" s="82" t="str">
        <f t="shared" si="6"/>
        <v>-</v>
      </c>
      <c r="BX6" s="82" t="str">
        <f t="shared" si="6"/>
        <v>-</v>
      </c>
      <c r="BY6" s="82" t="str">
        <f t="shared" si="6"/>
        <v>-</v>
      </c>
      <c r="BZ6" s="82">
        <f t="shared" si="6"/>
        <v>49.38</v>
      </c>
      <c r="CA6" s="74" t="str">
        <f>IF(CA7="","",IF(CA7="-","【-】","【"&amp;SUBSTITUTE(TEXT(CA7,"#,##0.00"),"-","△")&amp;"】"))</f>
        <v>【48.58】</v>
      </c>
      <c r="CB6" s="82" t="str">
        <f t="shared" ref="CB6:CK6" si="7">IF(CB7="",NA(),CB7)</f>
        <v>-</v>
      </c>
      <c r="CC6" s="82" t="str">
        <f t="shared" si="7"/>
        <v>-</v>
      </c>
      <c r="CD6" s="82" t="str">
        <f t="shared" si="7"/>
        <v>-</v>
      </c>
      <c r="CE6" s="82" t="str">
        <f t="shared" si="7"/>
        <v>-</v>
      </c>
      <c r="CF6" s="82">
        <f t="shared" si="7"/>
        <v>330.86</v>
      </c>
      <c r="CG6" s="82" t="str">
        <f t="shared" si="7"/>
        <v>-</v>
      </c>
      <c r="CH6" s="82" t="str">
        <f t="shared" si="7"/>
        <v>-</v>
      </c>
      <c r="CI6" s="82" t="str">
        <f t="shared" si="7"/>
        <v>-</v>
      </c>
      <c r="CJ6" s="82" t="str">
        <f t="shared" si="7"/>
        <v>-</v>
      </c>
      <c r="CK6" s="82">
        <f t="shared" si="7"/>
        <v>316.97000000000003</v>
      </c>
      <c r="CL6" s="74" t="str">
        <f>IF(CL7="","",IF(CL7="-","【-】","【"&amp;SUBSTITUTE(TEXT(CL7,"#,##0.00"),"-","△")&amp;"】"))</f>
        <v>【328.08】</v>
      </c>
      <c r="CM6" s="82" t="str">
        <f t="shared" ref="CM6:CV6" si="8">IF(CM7="",NA(),CM7)</f>
        <v>-</v>
      </c>
      <c r="CN6" s="82" t="str">
        <f t="shared" si="8"/>
        <v>-</v>
      </c>
      <c r="CO6" s="82" t="str">
        <f t="shared" si="8"/>
        <v>-</v>
      </c>
      <c r="CP6" s="82" t="str">
        <f t="shared" si="8"/>
        <v>-</v>
      </c>
      <c r="CQ6" s="82">
        <f t="shared" si="8"/>
        <v>43.12</v>
      </c>
      <c r="CR6" s="82" t="str">
        <f t="shared" si="8"/>
        <v>-</v>
      </c>
      <c r="CS6" s="82" t="str">
        <f t="shared" si="8"/>
        <v>-</v>
      </c>
      <c r="CT6" s="82" t="str">
        <f t="shared" si="8"/>
        <v>-</v>
      </c>
      <c r="CU6" s="82" t="str">
        <f t="shared" si="8"/>
        <v>-</v>
      </c>
      <c r="CV6" s="82">
        <f t="shared" si="8"/>
        <v>46.36</v>
      </c>
      <c r="CW6" s="74" t="str">
        <f>IF(CW7="","",IF(CW7="-","【-】","【"&amp;SUBSTITUTE(TEXT(CW7,"#,##0.00"),"-","△")&amp;"】"))</f>
        <v>【46.74】</v>
      </c>
      <c r="CX6" s="82" t="str">
        <f t="shared" ref="CX6:DG6" si="9">IF(CX7="",NA(),CX7)</f>
        <v>-</v>
      </c>
      <c r="CY6" s="82" t="str">
        <f t="shared" si="9"/>
        <v>-</v>
      </c>
      <c r="CZ6" s="82" t="str">
        <f t="shared" si="9"/>
        <v>-</v>
      </c>
      <c r="DA6" s="82" t="str">
        <f t="shared" si="9"/>
        <v>-</v>
      </c>
      <c r="DB6" s="82">
        <f t="shared" si="9"/>
        <v>100</v>
      </c>
      <c r="DC6" s="82" t="str">
        <f t="shared" si="9"/>
        <v>-</v>
      </c>
      <c r="DD6" s="82" t="str">
        <f t="shared" si="9"/>
        <v>-</v>
      </c>
      <c r="DE6" s="82" t="str">
        <f t="shared" si="9"/>
        <v>-</v>
      </c>
      <c r="DF6" s="82" t="str">
        <f t="shared" si="9"/>
        <v>-</v>
      </c>
      <c r="DG6" s="82">
        <f t="shared" si="9"/>
        <v>83.08</v>
      </c>
      <c r="DH6" s="74" t="str">
        <f>IF(DH7="","",IF(DH7="-","【-】","【"&amp;SUBSTITUTE(TEXT(DH7,"#,##0.00"),"-","△")&amp;"】"))</f>
        <v>【81.12】</v>
      </c>
      <c r="DI6" s="82" t="str">
        <f t="shared" ref="DI6:DR6" si="10">IF(DI7="",NA(),DI7)</f>
        <v>-</v>
      </c>
      <c r="DJ6" s="82" t="str">
        <f t="shared" si="10"/>
        <v>-</v>
      </c>
      <c r="DK6" s="82" t="str">
        <f t="shared" si="10"/>
        <v>-</v>
      </c>
      <c r="DL6" s="82" t="str">
        <f t="shared" si="10"/>
        <v>-</v>
      </c>
      <c r="DM6" s="82">
        <f t="shared" si="10"/>
        <v>7.82</v>
      </c>
      <c r="DN6" s="82" t="str">
        <f t="shared" si="10"/>
        <v>-</v>
      </c>
      <c r="DO6" s="82" t="str">
        <f t="shared" si="10"/>
        <v>-</v>
      </c>
      <c r="DP6" s="82" t="str">
        <f t="shared" si="10"/>
        <v>-</v>
      </c>
      <c r="DQ6" s="82" t="str">
        <f t="shared" si="10"/>
        <v>-</v>
      </c>
      <c r="DR6" s="82">
        <f t="shared" si="10"/>
        <v>33.75</v>
      </c>
      <c r="DS6" s="74" t="str">
        <f>IF(DS7="","",IF(DS7="-","【-】","【"&amp;SUBSTITUTE(TEXT(DS7,"#,##0.00"),"-","△")&amp;"】"))</f>
        <v>【33.20】</v>
      </c>
      <c r="DT6" s="82" t="str">
        <f t="shared" ref="DT6:EC6" si="11">IF(DT7="",NA(),DT7)</f>
        <v>-</v>
      </c>
      <c r="DU6" s="82" t="str">
        <f t="shared" si="11"/>
        <v>-</v>
      </c>
      <c r="DV6" s="82" t="str">
        <f t="shared" si="11"/>
        <v>-</v>
      </c>
      <c r="DW6" s="82" t="str">
        <f t="shared" si="11"/>
        <v>-</v>
      </c>
      <c r="DX6" s="82" t="str">
        <f t="shared" si="11"/>
        <v>-</v>
      </c>
      <c r="DY6" s="82" t="str">
        <f t="shared" si="11"/>
        <v>-</v>
      </c>
      <c r="DZ6" s="82" t="str">
        <f t="shared" si="11"/>
        <v>-</v>
      </c>
      <c r="EA6" s="82" t="str">
        <f t="shared" si="11"/>
        <v>-</v>
      </c>
      <c r="EB6" s="82" t="str">
        <f t="shared" si="11"/>
        <v>-</v>
      </c>
      <c r="EC6" s="82" t="str">
        <f t="shared" si="11"/>
        <v>-</v>
      </c>
      <c r="ED6" s="74" t="str">
        <f>IF(ED7="","",IF(ED7="-","【-】","【"&amp;SUBSTITUTE(TEXT(ED7,"#,##0.00"),"-","△")&amp;"】"))</f>
        <v>【-】</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8" s="59" customFormat="1">
      <c r="A7" s="60"/>
      <c r="B7" s="66">
        <v>2020</v>
      </c>
      <c r="C7" s="66">
        <v>12211</v>
      </c>
      <c r="D7" s="66">
        <v>46</v>
      </c>
      <c r="E7" s="66">
        <v>18</v>
      </c>
      <c r="F7" s="66">
        <v>1</v>
      </c>
      <c r="G7" s="66">
        <v>0</v>
      </c>
      <c r="H7" s="66" t="s">
        <v>97</v>
      </c>
      <c r="I7" s="66" t="s">
        <v>98</v>
      </c>
      <c r="J7" s="66" t="s">
        <v>99</v>
      </c>
      <c r="K7" s="66" t="s">
        <v>33</v>
      </c>
      <c r="L7" s="66" t="s">
        <v>84</v>
      </c>
      <c r="M7" s="66" t="s">
        <v>100</v>
      </c>
      <c r="N7" s="75" t="s">
        <v>101</v>
      </c>
      <c r="O7" s="75">
        <v>3.02</v>
      </c>
      <c r="P7" s="75">
        <v>7.04</v>
      </c>
      <c r="Q7" s="75">
        <v>100</v>
      </c>
      <c r="R7" s="75">
        <v>3870</v>
      </c>
      <c r="S7" s="75">
        <v>27059</v>
      </c>
      <c r="T7" s="75">
        <v>535.20000000000005</v>
      </c>
      <c r="U7" s="75">
        <v>50.56</v>
      </c>
      <c r="V7" s="75">
        <v>1881</v>
      </c>
      <c r="W7" s="75">
        <v>0.1</v>
      </c>
      <c r="X7" s="75">
        <v>18810</v>
      </c>
      <c r="Y7" s="75" t="s">
        <v>101</v>
      </c>
      <c r="Z7" s="75" t="s">
        <v>101</v>
      </c>
      <c r="AA7" s="75" t="s">
        <v>101</v>
      </c>
      <c r="AB7" s="75" t="s">
        <v>101</v>
      </c>
      <c r="AC7" s="75">
        <v>101.71</v>
      </c>
      <c r="AD7" s="75" t="s">
        <v>101</v>
      </c>
      <c r="AE7" s="75" t="s">
        <v>101</v>
      </c>
      <c r="AF7" s="75" t="s">
        <v>101</v>
      </c>
      <c r="AG7" s="75" t="s">
        <v>101</v>
      </c>
      <c r="AH7" s="75">
        <v>96.14</v>
      </c>
      <c r="AI7" s="75">
        <v>97.34</v>
      </c>
      <c r="AJ7" s="75" t="s">
        <v>101</v>
      </c>
      <c r="AK7" s="75" t="s">
        <v>101</v>
      </c>
      <c r="AL7" s="75" t="s">
        <v>101</v>
      </c>
      <c r="AM7" s="75" t="s">
        <v>101</v>
      </c>
      <c r="AN7" s="75">
        <v>0</v>
      </c>
      <c r="AO7" s="75" t="s">
        <v>101</v>
      </c>
      <c r="AP7" s="75" t="s">
        <v>101</v>
      </c>
      <c r="AQ7" s="75" t="s">
        <v>101</v>
      </c>
      <c r="AR7" s="75" t="s">
        <v>101</v>
      </c>
      <c r="AS7" s="75">
        <v>237</v>
      </c>
      <c r="AT7" s="75">
        <v>214.44</v>
      </c>
      <c r="AU7" s="75" t="s">
        <v>101</v>
      </c>
      <c r="AV7" s="75" t="s">
        <v>101</v>
      </c>
      <c r="AW7" s="75" t="s">
        <v>101</v>
      </c>
      <c r="AX7" s="75" t="s">
        <v>101</v>
      </c>
      <c r="AY7" s="75">
        <v>40.119999999999997</v>
      </c>
      <c r="AZ7" s="75" t="s">
        <v>101</v>
      </c>
      <c r="BA7" s="75" t="s">
        <v>101</v>
      </c>
      <c r="BB7" s="75" t="s">
        <v>101</v>
      </c>
      <c r="BC7" s="75" t="s">
        <v>101</v>
      </c>
      <c r="BD7" s="75">
        <v>135.35</v>
      </c>
      <c r="BE7" s="75">
        <v>140.88999999999999</v>
      </c>
      <c r="BF7" s="75" t="s">
        <v>101</v>
      </c>
      <c r="BG7" s="75" t="s">
        <v>101</v>
      </c>
      <c r="BH7" s="75" t="s">
        <v>101</v>
      </c>
      <c r="BI7" s="75" t="s">
        <v>101</v>
      </c>
      <c r="BJ7" s="75">
        <v>0</v>
      </c>
      <c r="BK7" s="75" t="s">
        <v>101</v>
      </c>
      <c r="BL7" s="75" t="s">
        <v>101</v>
      </c>
      <c r="BM7" s="75" t="s">
        <v>101</v>
      </c>
      <c r="BN7" s="75" t="s">
        <v>101</v>
      </c>
      <c r="BO7" s="75">
        <v>782.91</v>
      </c>
      <c r="BP7" s="75">
        <v>780.89</v>
      </c>
      <c r="BQ7" s="75" t="s">
        <v>101</v>
      </c>
      <c r="BR7" s="75" t="s">
        <v>101</v>
      </c>
      <c r="BS7" s="75" t="s">
        <v>101</v>
      </c>
      <c r="BT7" s="75" t="s">
        <v>101</v>
      </c>
      <c r="BU7" s="75">
        <v>52.72</v>
      </c>
      <c r="BV7" s="75" t="s">
        <v>101</v>
      </c>
      <c r="BW7" s="75" t="s">
        <v>101</v>
      </c>
      <c r="BX7" s="75" t="s">
        <v>101</v>
      </c>
      <c r="BY7" s="75" t="s">
        <v>101</v>
      </c>
      <c r="BZ7" s="75">
        <v>49.38</v>
      </c>
      <c r="CA7" s="75">
        <v>48.58</v>
      </c>
      <c r="CB7" s="75" t="s">
        <v>101</v>
      </c>
      <c r="CC7" s="75" t="s">
        <v>101</v>
      </c>
      <c r="CD7" s="75" t="s">
        <v>101</v>
      </c>
      <c r="CE7" s="75" t="s">
        <v>101</v>
      </c>
      <c r="CF7" s="75">
        <v>330.86</v>
      </c>
      <c r="CG7" s="75" t="s">
        <v>101</v>
      </c>
      <c r="CH7" s="75" t="s">
        <v>101</v>
      </c>
      <c r="CI7" s="75" t="s">
        <v>101</v>
      </c>
      <c r="CJ7" s="75" t="s">
        <v>101</v>
      </c>
      <c r="CK7" s="75">
        <v>316.97000000000003</v>
      </c>
      <c r="CL7" s="75">
        <v>328.08</v>
      </c>
      <c r="CM7" s="75" t="s">
        <v>101</v>
      </c>
      <c r="CN7" s="75" t="s">
        <v>101</v>
      </c>
      <c r="CO7" s="75" t="s">
        <v>101</v>
      </c>
      <c r="CP7" s="75" t="s">
        <v>101</v>
      </c>
      <c r="CQ7" s="75">
        <v>43.12</v>
      </c>
      <c r="CR7" s="75" t="s">
        <v>101</v>
      </c>
      <c r="CS7" s="75" t="s">
        <v>101</v>
      </c>
      <c r="CT7" s="75" t="s">
        <v>101</v>
      </c>
      <c r="CU7" s="75" t="s">
        <v>101</v>
      </c>
      <c r="CV7" s="75">
        <v>46.36</v>
      </c>
      <c r="CW7" s="75">
        <v>46.74</v>
      </c>
      <c r="CX7" s="75" t="s">
        <v>101</v>
      </c>
      <c r="CY7" s="75" t="s">
        <v>101</v>
      </c>
      <c r="CZ7" s="75" t="s">
        <v>101</v>
      </c>
      <c r="DA7" s="75" t="s">
        <v>101</v>
      </c>
      <c r="DB7" s="75">
        <v>100</v>
      </c>
      <c r="DC7" s="75" t="s">
        <v>101</v>
      </c>
      <c r="DD7" s="75" t="s">
        <v>101</v>
      </c>
      <c r="DE7" s="75" t="s">
        <v>101</v>
      </c>
      <c r="DF7" s="75" t="s">
        <v>101</v>
      </c>
      <c r="DG7" s="75">
        <v>83.08</v>
      </c>
      <c r="DH7" s="75">
        <v>81.12</v>
      </c>
      <c r="DI7" s="75" t="s">
        <v>101</v>
      </c>
      <c r="DJ7" s="75" t="s">
        <v>101</v>
      </c>
      <c r="DK7" s="75" t="s">
        <v>101</v>
      </c>
      <c r="DL7" s="75" t="s">
        <v>101</v>
      </c>
      <c r="DM7" s="75">
        <v>7.82</v>
      </c>
      <c r="DN7" s="75" t="s">
        <v>101</v>
      </c>
      <c r="DO7" s="75" t="s">
        <v>101</v>
      </c>
      <c r="DP7" s="75" t="s">
        <v>101</v>
      </c>
      <c r="DQ7" s="75" t="s">
        <v>101</v>
      </c>
      <c r="DR7" s="75">
        <v>33.75</v>
      </c>
      <c r="DS7" s="75">
        <v>33.200000000000003</v>
      </c>
      <c r="DT7" s="75" t="s">
        <v>101</v>
      </c>
      <c r="DU7" s="75" t="s">
        <v>101</v>
      </c>
      <c r="DV7" s="75" t="s">
        <v>101</v>
      </c>
      <c r="DW7" s="75" t="s">
        <v>101</v>
      </c>
      <c r="DX7" s="75" t="s">
        <v>101</v>
      </c>
      <c r="DY7" s="75" t="s">
        <v>101</v>
      </c>
      <c r="DZ7" s="75" t="s">
        <v>101</v>
      </c>
      <c r="EA7" s="75" t="s">
        <v>101</v>
      </c>
      <c r="EB7" s="75" t="s">
        <v>101</v>
      </c>
      <c r="EC7" s="75" t="s">
        <v>101</v>
      </c>
      <c r="ED7" s="75" t="s">
        <v>101</v>
      </c>
      <c r="EE7" s="75" t="s">
        <v>101</v>
      </c>
      <c r="EF7" s="75" t="s">
        <v>101</v>
      </c>
      <c r="EG7" s="75" t="s">
        <v>101</v>
      </c>
      <c r="EH7" s="75" t="s">
        <v>101</v>
      </c>
      <c r="EI7" s="75" t="s">
        <v>101</v>
      </c>
      <c r="EJ7" s="75" t="s">
        <v>101</v>
      </c>
      <c r="EK7" s="75" t="s">
        <v>101</v>
      </c>
      <c r="EL7" s="75" t="s">
        <v>101</v>
      </c>
      <c r="EM7" s="75" t="s">
        <v>101</v>
      </c>
      <c r="EN7" s="75" t="s">
        <v>101</v>
      </c>
      <c r="EO7" s="75" t="s">
        <v>101</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阿部　渉</cp:lastModifiedBy>
  <dcterms:created xsi:type="dcterms:W3CDTF">2021-12-03T07:40:17Z</dcterms:created>
  <dcterms:modified xsi:type="dcterms:W3CDTF">2022-01-18T00:22:00Z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2022-01-18T00:22:00Z</vt:filetime>
  </property>
</Properties>
</file>