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bookViews>
  <sheets>
    <sheet name="保育料シュミレーション" sheetId="1" r:id="rId1"/>
    <sheet name="Sheet3" sheetId="3" state="hidden" r:id="rId2"/>
    <sheet name="Sheet1" sheetId="2" state="hidden" r:id="rId3"/>
  </sheets>
  <definedNames>
    <definedName name="_xlnm.Print_Area" localSheetId="0">保育料シュミレーション!$A$1:$J$36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<sst xmlns="http://schemas.openxmlformats.org/spreadsheetml/2006/main" xmlns:r="http://schemas.openxmlformats.org/officeDocument/2006/relationships" count="47" uniqueCount="47">
  <si>
    <t>この計算結果は、あくまで参考にしていただくためのものです。
実際の保育料とは異なる場合がございますのでご注意ください。</t>
    <rPh sb="2" eb="4">
      <t>ケイサン</t>
    </rPh>
    <rPh sb="4" eb="6">
      <t>ケッカ</t>
    </rPh>
    <rPh sb="12" eb="14">
      <t>サンコウ</t>
    </rPh>
    <rPh sb="30" eb="32">
      <t>ジッサイ</t>
    </rPh>
    <rPh sb="33" eb="36">
      <t>ホイクリョウ</t>
    </rPh>
    <rPh sb="38" eb="39">
      <t>コト</t>
    </rPh>
    <rPh sb="41" eb="43">
      <t>バアイ</t>
    </rPh>
    <rPh sb="52" eb="54">
      <t>チュウイ</t>
    </rPh>
    <phoneticPr fontId="1"/>
  </si>
  <si>
    <t>兄弟の年齢</t>
    <rPh sb="0" eb="2">
      <t>キョウダイ</t>
    </rPh>
    <rPh sb="3" eb="5">
      <t>ネンレイ</t>
    </rPh>
    <phoneticPr fontId="1"/>
  </si>
  <si>
    <t>名寄市保育料シュミレーション</t>
    <rPh sb="0" eb="3">
      <t>ナヨロシ</t>
    </rPh>
    <rPh sb="3" eb="6">
      <t>ホイクリョウ</t>
    </rPh>
    <phoneticPr fontId="1"/>
  </si>
  <si>
    <t>母子または父子家庭の場合です。</t>
    <rPh sb="0" eb="2">
      <t>ボシ</t>
    </rPh>
    <rPh sb="5" eb="7">
      <t>フシ</t>
    </rPh>
    <rPh sb="7" eb="9">
      <t>カテイ</t>
    </rPh>
    <rPh sb="10" eb="12">
      <t>バアイ</t>
    </rPh>
    <phoneticPr fontId="1"/>
  </si>
  <si>
    <t>試算結果</t>
    <rPh sb="0" eb="2">
      <t>シサン</t>
    </rPh>
    <rPh sb="2" eb="4">
      <t>ケッカ</t>
    </rPh>
    <phoneticPr fontId="1"/>
  </si>
  <si>
    <t>step3　→</t>
  </si>
  <si>
    <t>父母の市民税額</t>
    <rPh sb="0" eb="2">
      <t>フボ</t>
    </rPh>
    <rPh sb="3" eb="5">
      <t>シミン</t>
    </rPh>
    <rPh sb="5" eb="7">
      <t>ゼイガク</t>
    </rPh>
    <phoneticPr fontId="1"/>
  </si>
  <si>
    <t>世帯の状況</t>
    <rPh sb="0" eb="2">
      <t>セタイ</t>
    </rPh>
    <rPh sb="3" eb="5">
      <t>ジョウキョウ</t>
    </rPh>
    <phoneticPr fontId="1"/>
  </si>
  <si>
    <t>step2　→</t>
  </si>
  <si>
    <t>step1　→</t>
  </si>
  <si>
    <t>step1</t>
  </si>
  <si>
    <t>第1子</t>
    <rPh sb="0" eb="1">
      <t>ダイ</t>
    </rPh>
    <rPh sb="2" eb="3">
      <t>コ</t>
    </rPh>
    <phoneticPr fontId="1"/>
  </si>
  <si>
    <t>計</t>
    <rPh sb="0" eb="1">
      <t>ケイ</t>
    </rPh>
    <phoneticPr fontId="1"/>
  </si>
  <si>
    <t>小学校1～3年生</t>
    <rPh sb="0" eb="3">
      <t>ショウガッコウ</t>
    </rPh>
    <rPh sb="6" eb="7">
      <t>ネン</t>
    </rPh>
    <rPh sb="7" eb="8">
      <t>セイ</t>
    </rPh>
    <phoneticPr fontId="1"/>
  </si>
  <si>
    <t>円</t>
    <rPh sb="0" eb="1">
      <t>エン</t>
    </rPh>
    <phoneticPr fontId="1"/>
  </si>
  <si>
    <t>区分</t>
    <rPh sb="0" eb="2">
      <t>クブン</t>
    </rPh>
    <phoneticPr fontId="1"/>
  </si>
  <si>
    <t>父</t>
    <rPh sb="0" eb="1">
      <t>チチ</t>
    </rPh>
    <phoneticPr fontId="1"/>
  </si>
  <si>
    <t>第2子</t>
    <rPh sb="0" eb="1">
      <t>ダイ</t>
    </rPh>
    <rPh sb="2" eb="3">
      <t>コ</t>
    </rPh>
    <phoneticPr fontId="1"/>
  </si>
  <si>
    <t>母</t>
    <rPh sb="0" eb="1">
      <t>ハハ</t>
    </rPh>
    <phoneticPr fontId="1"/>
  </si>
  <si>
    <t>第3子</t>
    <rPh sb="0" eb="1">
      <t>ダイ</t>
    </rPh>
    <rPh sb="2" eb="3">
      <t>コ</t>
    </rPh>
    <phoneticPr fontId="1"/>
  </si>
  <si>
    <t>階層</t>
    <rPh sb="0" eb="2">
      <t>カイソウ</t>
    </rPh>
    <phoneticPr fontId="1"/>
  </si>
  <si>
    <t>保育料
（月額）</t>
    <rPh sb="0" eb="3">
      <t>ホイクリョウ</t>
    </rPh>
    <rPh sb="5" eb="7">
      <t>ゲツガク</t>
    </rPh>
    <phoneticPr fontId="1"/>
  </si>
  <si>
    <t>第4子</t>
    <rPh sb="0" eb="1">
      <t>ダイ</t>
    </rPh>
    <rPh sb="2" eb="3">
      <t>コ</t>
    </rPh>
    <phoneticPr fontId="1"/>
  </si>
  <si>
    <t>対象児童</t>
    <rPh sb="0" eb="2">
      <t>タイショウ</t>
    </rPh>
    <rPh sb="2" eb="4">
      <t>ジドウ</t>
    </rPh>
    <phoneticPr fontId="1"/>
  </si>
  <si>
    <t>年齢・学年</t>
    <rPh sb="0" eb="2">
      <t>ネンレイ</t>
    </rPh>
    <rPh sb="3" eb="5">
      <t>ガクネン</t>
    </rPh>
    <phoneticPr fontId="1"/>
  </si>
  <si>
    <t>所得割額</t>
    <rPh sb="0" eb="4">
      <t>ショトクワリガク</t>
    </rPh>
    <phoneticPr fontId="1"/>
  </si>
  <si>
    <t>step2</t>
  </si>
  <si>
    <t>父母の市民税額　　　</t>
    <rPh sb="0" eb="2">
      <t>フボ</t>
    </rPh>
    <rPh sb="3" eb="6">
      <t>シミンゼイ</t>
    </rPh>
    <rPh sb="6" eb="7">
      <t>ガク</t>
    </rPh>
    <phoneticPr fontId="1"/>
  </si>
  <si>
    <r>
      <t>生計を同一とする</t>
    </r>
    <r>
      <rPr>
        <u/>
        <sz val="18"/>
        <color theme="1"/>
        <rFont val="游ゴシック"/>
      </rPr>
      <t>お子さん</t>
    </r>
    <r>
      <rPr>
        <sz val="18"/>
        <color theme="1"/>
        <rFont val="游ゴシック"/>
      </rPr>
      <t>全員の年齢・学年</t>
    </r>
    <rPh sb="0" eb="2">
      <t>セイケイ</t>
    </rPh>
    <rPh sb="3" eb="5">
      <t>ドウイツ</t>
    </rPh>
    <rPh sb="9" eb="10">
      <t>コ</t>
    </rPh>
    <rPh sb="12" eb="14">
      <t>ゼンイン</t>
    </rPh>
    <rPh sb="15" eb="17">
      <t>ネンレイ</t>
    </rPh>
    <rPh sb="18" eb="20">
      <t>ガクネン</t>
    </rPh>
    <phoneticPr fontId="1"/>
  </si>
  <si>
    <t>step3</t>
  </si>
  <si>
    <t>〇</t>
  </si>
  <si>
    <t>算定情報</t>
    <rPh sb="0" eb="2">
      <t>サンテイ</t>
    </rPh>
    <rPh sb="2" eb="4">
      <t>ジョウホウ</t>
    </rPh>
    <phoneticPr fontId="1"/>
  </si>
  <si>
    <t>小学校4年生以上</t>
    <rPh sb="0" eb="3">
      <t>ショウガッコウ</t>
    </rPh>
    <rPh sb="4" eb="6">
      <t>ネンセイ</t>
    </rPh>
    <rPh sb="6" eb="8">
      <t>イジョウ</t>
    </rPh>
    <phoneticPr fontId="1"/>
  </si>
  <si>
    <t>算定基準額</t>
    <rPh sb="0" eb="2">
      <t>サンテイ</t>
    </rPh>
    <rPh sb="2" eb="4">
      <t>キジュン</t>
    </rPh>
    <rPh sb="4" eb="5">
      <t>ガク</t>
    </rPh>
    <phoneticPr fontId="1"/>
  </si>
  <si>
    <t>税額控除額</t>
    <rPh sb="0" eb="2">
      <t>ゼイガク</t>
    </rPh>
    <rPh sb="2" eb="4">
      <t>コウジョ</t>
    </rPh>
    <rPh sb="4" eb="5">
      <t>ガク</t>
    </rPh>
    <phoneticPr fontId="1"/>
  </si>
  <si>
    <t>認定区分</t>
    <rPh sb="0" eb="2">
      <t>ニンテイ</t>
    </rPh>
    <rPh sb="2" eb="4">
      <t>クブン</t>
    </rPh>
    <phoneticPr fontId="1"/>
  </si>
  <si>
    <t>0~2歳児</t>
    <rPh sb="3" eb="5">
      <t>サイジ</t>
    </rPh>
    <phoneticPr fontId="1"/>
  </si>
  <si>
    <t>3～5歳児</t>
    <rPh sb="3" eb="5">
      <t>サイジ</t>
    </rPh>
    <phoneticPr fontId="1"/>
  </si>
  <si>
    <t>所得割額
（円）</t>
    <rPh sb="0" eb="2">
      <t>ショトク</t>
    </rPh>
    <rPh sb="2" eb="4">
      <t>ワリガク</t>
    </rPh>
    <rPh sb="6" eb="7">
      <t>エン</t>
    </rPh>
    <phoneticPr fontId="1"/>
  </si>
  <si>
    <t>ひとり親
等</t>
    <rPh sb="3" eb="4">
      <t>オヤ</t>
    </rPh>
    <rPh sb="5" eb="6">
      <t>ナド</t>
    </rPh>
    <phoneticPr fontId="1"/>
  </si>
  <si>
    <t>兄弟カウント</t>
    <rPh sb="0" eb="2">
      <t>キョウダイ</t>
    </rPh>
    <phoneticPr fontId="1"/>
  </si>
  <si>
    <t xml:space="preserve">  保育料合計</t>
    <rPh sb="2" eb="5">
      <t>ホイクリョウ</t>
    </rPh>
    <rPh sb="5" eb="7">
      <t>ゴウケイ</t>
    </rPh>
    <phoneticPr fontId="1"/>
  </si>
  <si>
    <t>の部分に数字を入力またはプルダウンより選択してください。</t>
    <rPh sb="7" eb="9">
      <t>ニュウリョク</t>
    </rPh>
    <phoneticPr fontId="1"/>
  </si>
  <si>
    <r>
      <t>保育料（試算結果：月額）</t>
    </r>
    <r>
      <rPr>
        <sz val="12"/>
        <color theme="1"/>
        <rFont val="游ゴシック"/>
      </rPr>
      <t>※保育料（月額）欄の金額は、保育標準時間の場合の保育料です。</t>
    </r>
    <rPh sb="0" eb="3">
      <t>ホイクリョウ</t>
    </rPh>
    <rPh sb="4" eb="8">
      <t>シサンケッカ</t>
    </rPh>
    <rPh sb="9" eb="11">
      <t>ゲツガク</t>
    </rPh>
    <rPh sb="13" eb="16">
      <t>ホイクリョウ</t>
    </rPh>
    <rPh sb="17" eb="19">
      <t>ゲツガク</t>
    </rPh>
    <rPh sb="20" eb="21">
      <t>ラン</t>
    </rPh>
    <rPh sb="22" eb="24">
      <t>キンガク</t>
    </rPh>
    <rPh sb="26" eb="28">
      <t>ホイク</t>
    </rPh>
    <rPh sb="28" eb="30">
      <t>ヒョウジュン</t>
    </rPh>
    <rPh sb="30" eb="32">
      <t>ジカン</t>
    </rPh>
    <rPh sb="33" eb="35">
      <t>バアイ</t>
    </rPh>
    <rPh sb="36" eb="39">
      <t>ホイクリョウ</t>
    </rPh>
    <phoneticPr fontId="1"/>
  </si>
  <si>
    <r>
      <t>世帯の状況</t>
    </r>
    <r>
      <rPr>
        <sz val="12"/>
        <color theme="1"/>
        <rFont val="游ゴシック"/>
      </rPr>
      <t>（該当する場合は、リストから〇を選択してください。）</t>
    </r>
  </si>
  <si>
    <t>（ひとり親世帯の場合は実際にお子さんを監護している父または母の
市民税額を入力してください。）</t>
    <rPh sb="37" eb="39">
      <t>ニュウリョク</t>
    </rPh>
    <phoneticPr fontId="1"/>
  </si>
  <si>
    <t>ひとり親世帯
障がい者世帯等</t>
    <rPh sb="3" eb="4">
      <t>オヤ</t>
    </rPh>
    <rPh sb="4" eb="6">
      <t>セタイ</t>
    </rPh>
    <rPh sb="13" eb="14">
      <t>ナド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</si>
</sst>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1">
    <font>
      <sz val="11"/>
      <color theme="1"/>
      <name val="游ゴシック"/>
      <family val="3"/>
      <scheme val="minor"/>
    </font>
    <font>
      <sz val="6"/>
      <color auto="1"/>
      <name val="游ゴシック"/>
      <family val="3"/>
    </font>
    <font>
      <sz val="20"/>
      <color theme="1"/>
      <name val="游ゴシック"/>
      <family val="3"/>
      <scheme val="minor"/>
    </font>
    <font>
      <sz val="11"/>
      <color rgb="FFFF0000"/>
      <name val="游ゴシック"/>
      <family val="3"/>
      <scheme val="minor"/>
    </font>
    <font>
      <b/>
      <sz val="14"/>
      <color theme="1"/>
      <name val="游ゴシック"/>
      <family val="3"/>
      <scheme val="minor"/>
    </font>
    <font>
      <sz val="14"/>
      <color theme="1"/>
      <name val="游ゴシック"/>
      <family val="3"/>
      <scheme val="minor"/>
    </font>
    <font>
      <sz val="12"/>
      <color theme="1"/>
      <name val="游ゴシック"/>
      <family val="3"/>
      <scheme val="minor"/>
    </font>
    <font>
      <sz val="18"/>
      <color theme="1"/>
      <name val="游ゴシック"/>
      <family val="3"/>
      <scheme val="minor"/>
    </font>
    <font>
      <sz val="14"/>
      <color auto="1"/>
      <name val="游ゴシック"/>
      <family val="3"/>
      <scheme val="minor"/>
    </font>
    <font>
      <sz val="9"/>
      <color theme="1"/>
      <name val="游ゴシック"/>
      <family val="3"/>
      <scheme val="minor"/>
    </font>
    <font>
      <sz val="11"/>
      <color theme="1"/>
      <name val="游ゴシック"/>
      <family val="3"/>
      <scheme val="minor"/>
    </font>
  </fonts>
  <fills count="5">
    <fill>
      <patternFill patternType="none"/>
    </fill>
    <fill>
      <patternFill patternType="gray125"/>
    </fill>
    <fill>
      <patternFill patternType="solid">
        <fgColor rgb="FFFFFF00"/>
        <bgColor indexed="64"/>
      </patternFill>
    </fill>
    <fill>
      <patternFill patternType="solid">
        <fgColor theme="5" tint="0.8"/>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top/>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6">
    <xf numFmtId="0" fontId="0" fillId="0" borderId="0" xfId="0">
      <alignment vertical="center"/>
    </xf>
    <xf numFmtId="0" fontId="2" fillId="0" borderId="0" xfId="0" applyFont="1" applyBorder="1" applyAlignment="1" applyProtection="1">
      <alignment horizontal="center" vertical="center"/>
    </xf>
    <xf numFmtId="0" fontId="0" fillId="0" borderId="0" xfId="0" applyProtection="1">
      <alignment vertical="center"/>
    </xf>
    <xf numFmtId="0" fontId="3" fillId="2" borderId="0" xfId="0" applyFont="1" applyFill="1" applyBorder="1" applyAlignment="1" applyProtection="1">
      <alignment horizontal="center" vertical="center" wrapText="1"/>
    </xf>
    <xf numFmtId="0" fontId="0" fillId="3" borderId="0" xfId="0" applyFont="1" applyFill="1" applyProtection="1">
      <alignment vertical="center"/>
    </xf>
    <xf numFmtId="0" fontId="2"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xf>
    <xf numFmtId="0" fontId="6" fillId="0" borderId="0" xfId="0" applyFont="1" applyAlignment="1" applyProtection="1">
      <alignment horizontal="center" vertical="center"/>
    </xf>
    <xf numFmtId="0" fontId="7" fillId="4" borderId="0" xfId="0" applyFont="1" applyFill="1" applyAlignment="1" applyProtection="1">
      <alignment horizontal="left" vertical="center"/>
    </xf>
    <xf numFmtId="0" fontId="8" fillId="0" borderId="1"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5" fillId="3" borderId="1" xfId="0" applyFont="1" applyFill="1" applyBorder="1" applyAlignment="1" applyProtection="1">
      <alignment vertical="center" shrinkToFit="1"/>
      <protection locked="0"/>
    </xf>
    <xf numFmtId="0" fontId="5" fillId="0" borderId="4" xfId="0" applyFont="1" applyFill="1" applyBorder="1" applyProtection="1">
      <alignment vertical="center"/>
      <protection locked="0"/>
    </xf>
    <xf numFmtId="0" fontId="7" fillId="4" borderId="5" xfId="0" applyFont="1" applyFill="1" applyBorder="1" applyAlignment="1" applyProtection="1">
      <alignment horizontal="left" vertical="center" wrapText="1"/>
    </xf>
    <xf numFmtId="0" fontId="6" fillId="0" borderId="6" xfId="0" applyFont="1" applyFill="1" applyBorder="1" applyAlignment="1" applyProtection="1">
      <alignment horizontal="center" vertical="center"/>
      <protection locked="0"/>
    </xf>
    <xf numFmtId="176" fontId="6" fillId="0" borderId="1" xfId="0" applyNumberFormat="1" applyFont="1" applyBorder="1" applyAlignment="1" applyProtection="1">
      <alignment horizontal="center" vertical="center"/>
    </xf>
    <xf numFmtId="0" fontId="0" fillId="0" borderId="0" xfId="0" applyFont="1" applyAlignment="1" applyProtection="1">
      <alignment horizontal="center" vertical="center"/>
    </xf>
    <xf numFmtId="0" fontId="7" fillId="4"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2" fillId="4" borderId="0" xfId="0" applyFont="1" applyFill="1" applyAlignment="1" applyProtection="1">
      <alignment horizontal="left" vertical="center"/>
    </xf>
    <xf numFmtId="0" fontId="4" fillId="0" borderId="1" xfId="0" applyFont="1" applyBorder="1" applyAlignment="1" applyProtection="1">
      <alignment horizontal="center" vertical="center" wrapText="1"/>
    </xf>
    <xf numFmtId="38" fontId="5" fillId="0" borderId="7" xfId="1" applyFont="1" applyBorder="1" applyAlignment="1" applyProtection="1">
      <alignment horizontal="center" vertical="center"/>
    </xf>
    <xf numFmtId="0" fontId="6" fillId="0" borderId="8" xfId="0" applyFont="1" applyFill="1" applyBorder="1" applyAlignment="1" applyProtection="1">
      <alignment horizontal="center" vertical="center"/>
      <protection locked="0"/>
    </xf>
    <xf numFmtId="0" fontId="0" fillId="0" borderId="9" xfId="0" applyFont="1" applyBorder="1" applyAlignment="1" applyProtection="1">
      <alignment horizontal="left" vertical="center"/>
    </xf>
    <xf numFmtId="0" fontId="0" fillId="0" borderId="0" xfId="0" applyFont="1" applyAlignment="1" applyProtection="1">
      <alignment horizontal="left" vertical="center"/>
    </xf>
    <xf numFmtId="38" fontId="5" fillId="0" borderId="10" xfId="1" applyFont="1" applyBorder="1" applyAlignment="1" applyProtection="1">
      <alignment horizontal="center" vertical="center"/>
    </xf>
    <xf numFmtId="0" fontId="6" fillId="0" borderId="1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0" fontId="0" fillId="0" borderId="0" xfId="0" applyFont="1" applyBorder="1" applyAlignment="1" applyProtection="1">
      <alignment horizontal="left" vertical="center"/>
    </xf>
    <xf numFmtId="38" fontId="5" fillId="0" borderId="1" xfId="1" applyFont="1" applyBorder="1" applyAlignment="1" applyProtection="1">
      <alignment horizontal="center" vertical="center"/>
    </xf>
    <xf numFmtId="0" fontId="6" fillId="4" borderId="5" xfId="0" applyFont="1" applyFill="1" applyBorder="1" applyAlignment="1" applyProtection="1">
      <alignment horizontal="left" vertical="center" wrapText="1"/>
    </xf>
    <xf numFmtId="176" fontId="6" fillId="3" borderId="1" xfId="0" applyNumberFormat="1" applyFont="1" applyFill="1" applyBorder="1" applyAlignment="1" applyProtection="1">
      <alignment horizontal="center" vertical="center"/>
      <protection locked="0"/>
    </xf>
    <xf numFmtId="0" fontId="4" fillId="0" borderId="7"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4" xfId="0" applyFont="1" applyBorder="1" applyAlignment="1" applyProtection="1">
      <alignment vertical="center"/>
    </xf>
    <xf numFmtId="0" fontId="9" fillId="0" borderId="0" xfId="0" applyFont="1" applyAlignment="1" applyProtection="1">
      <alignment horizontal="center" vertical="center"/>
    </xf>
    <xf numFmtId="0" fontId="0" fillId="4" borderId="5" xfId="0" applyFont="1" applyFill="1" applyBorder="1" applyAlignment="1" applyProtection="1">
      <alignment horizontal="left" vertical="center" wrapText="1"/>
    </xf>
    <xf numFmtId="0" fontId="4" fillId="0" borderId="12"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0" xfId="0" applyFont="1" applyBorder="1" applyAlignment="1" applyProtection="1">
      <alignment horizontal="center" vertical="center"/>
    </xf>
    <xf numFmtId="0" fontId="4" fillId="0" borderId="7"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4" fillId="0" borderId="12" xfId="0" applyFont="1" applyBorder="1" applyAlignment="1" applyProtection="1">
      <alignment horizontal="center" vertical="center" wrapText="1"/>
    </xf>
    <xf numFmtId="0" fontId="5" fillId="0" borderId="12" xfId="0" applyFont="1" applyBorder="1" applyAlignment="1" applyProtection="1">
      <alignment horizontal="center" vertical="center"/>
    </xf>
    <xf numFmtId="0" fontId="0" fillId="4" borderId="0" xfId="0" applyFont="1" applyFill="1" applyProtection="1">
      <alignment vertical="center"/>
    </xf>
    <xf numFmtId="0" fontId="4" fillId="0" borderId="10" xfId="0" applyFont="1" applyBorder="1" applyAlignment="1" applyProtection="1">
      <alignment horizontal="center" vertical="center"/>
    </xf>
    <xf numFmtId="0" fontId="4" fillId="0" borderId="10"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0" fillId="0" borderId="0" xfId="0" applyAlignment="1">
      <alignment horizontal="center" vertical="center"/>
    </xf>
    <xf numFmtId="0" fontId="0" fillId="0" borderId="0" xfId="0" applyNumberFormat="1" applyAlignment="1">
      <alignment horizontal="left" vertical="center"/>
    </xf>
  </cellXfs>
  <cellStyles count="2">
    <cellStyle name="標準" xfId="0" builtinId="0"/>
    <cellStyle name="桁区切り" xfId="1" builtinId="6"/>
  </cellStyles>
  <dxfs count="5">
    <dxf>
      <fill>
        <patternFill>
          <bgColor theme="8"/>
        </patternFill>
      </fill>
    </dxf>
    <dxf>
      <fill>
        <patternFill>
          <bgColor theme="8"/>
        </patternFill>
      </fill>
    </dxf>
    <dxf>
      <fill>
        <patternFill>
          <bgColor theme="8" tint="0.8"/>
        </patternFill>
      </fill>
    </dxf>
    <dxf>
      <fill>
        <patternFill>
          <bgColor theme="8" tint="0.8"/>
        </patternFill>
      </fill>
    </dxf>
    <dxf>
      <fill>
        <patternFill>
          <bgColor theme="8" tint="0.8"/>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467360</xdr:colOff>
      <xdr:row>7</xdr:row>
      <xdr:rowOff>156210</xdr:rowOff>
    </xdr:from>
    <xdr:to xmlns:xdr="http://schemas.openxmlformats.org/drawingml/2006/spreadsheetDrawing">
      <xdr:col>9</xdr:col>
      <xdr:colOff>655320</xdr:colOff>
      <xdr:row>10</xdr:row>
      <xdr:rowOff>183515</xdr:rowOff>
    </xdr:to>
    <xdr:sp macro="" textlink="">
      <xdr:nvSpPr>
        <xdr:cNvPr id="2" name="四角形: 角を丸くする 1"/>
        <xdr:cNvSpPr/>
      </xdr:nvSpPr>
      <xdr:spPr>
        <a:xfrm>
          <a:off x="4258310" y="2466975"/>
          <a:ext cx="4236085" cy="113220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年齢・学年について</a:t>
          </a:r>
          <a:endParaRPr kumimoji="1" lang="en-US" altLang="ja-JP" sz="1100" b="1">
            <a:solidFill>
              <a:srgbClr val="FF0000"/>
            </a:solidFill>
          </a:endParaRPr>
        </a:p>
        <a:p>
          <a:pPr algn="l"/>
          <a:r>
            <a:rPr kumimoji="1" lang="ja-JP" altLang="en-US" sz="1100">
              <a:solidFill>
                <a:sysClr val="windowText" lastClr="000000"/>
              </a:solidFill>
            </a:rPr>
            <a:t>小学校入学前のお子さんは４月１日時点の年齢を、小学校以上のお子さんは４月１日時点の学年を</a:t>
          </a:r>
          <a:r>
            <a:rPr kumimoji="1" lang="ja-JP" altLang="en-US" sz="1100">
              <a:solidFill>
                <a:sysClr val="windowText" lastClr="000000"/>
              </a:solidFill>
            </a:rPr>
            <a:t>選択してください。</a:t>
          </a:r>
          <a:endParaRPr kumimoji="1" lang="en-US" altLang="ja-JP" sz="1100">
            <a:solidFill>
              <a:sysClr val="windowText" lastClr="000000"/>
            </a:solidFill>
          </a:endParaRPr>
        </a:p>
      </xdr:txBody>
    </xdr:sp>
    <xdr:clientData/>
  </xdr:twoCellAnchor>
  <xdr:twoCellAnchor>
    <xdr:from xmlns:xdr="http://schemas.openxmlformats.org/drawingml/2006/spreadsheetDrawing">
      <xdr:col>0</xdr:col>
      <xdr:colOff>38735</xdr:colOff>
      <xdr:row>18</xdr:row>
      <xdr:rowOff>43180</xdr:rowOff>
    </xdr:from>
    <xdr:to xmlns:xdr="http://schemas.openxmlformats.org/drawingml/2006/spreadsheetDrawing">
      <xdr:col>5</xdr:col>
      <xdr:colOff>153035</xdr:colOff>
      <xdr:row>23</xdr:row>
      <xdr:rowOff>271780</xdr:rowOff>
    </xdr:to>
    <xdr:sp macro="" textlink="">
      <xdr:nvSpPr>
        <xdr:cNvPr id="3" name="四角形: 角を丸くする 2"/>
        <xdr:cNvSpPr/>
      </xdr:nvSpPr>
      <xdr:spPr>
        <a:xfrm>
          <a:off x="38735" y="6100445"/>
          <a:ext cx="4676775" cy="175260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latin typeface="游ゴシック"/>
              <a:ea typeface="游ゴシック"/>
            </a:rPr>
            <a:t>対象となる市民税額の課税年度が違います。</a:t>
          </a:r>
          <a:endParaRPr kumimoji="1" lang="en-US" altLang="ja-JP" sz="1100">
            <a:solidFill>
              <a:srgbClr val="FF0000"/>
            </a:solidFill>
            <a:latin typeface="游ゴシック"/>
            <a:ea typeface="游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1">
              <a:solidFill>
                <a:sysClr val="windowText" lastClr="000000"/>
              </a:solidFill>
              <a:latin typeface="游ゴシック"/>
              <a:ea typeface="游ゴシック"/>
            </a:rPr>
            <a:t>　　　・８月分までの保育料は“</a:t>
          </a:r>
          <a:r>
            <a:rPr kumimoji="1" lang="ja-JP" altLang="en-US" sz="1100" b="1">
              <a:solidFill>
                <a:sysClr val="windowText" lastClr="000000"/>
              </a:solidFill>
              <a:latin typeface="游ゴシック"/>
              <a:ea typeface="游ゴシック"/>
            </a:rPr>
            <a:t>前年度</a:t>
          </a:r>
          <a:r>
            <a:rPr kumimoji="1" lang="ja-JP" altLang="en-US" sz="1100" b="1">
              <a:solidFill>
                <a:sysClr val="windowText" lastClr="000000"/>
              </a:solidFill>
              <a:latin typeface="游ゴシック"/>
              <a:ea typeface="游ゴシック"/>
            </a:rPr>
            <a:t>”の市民税所得割課税額　　</a:t>
          </a:r>
          <a:endParaRPr kumimoji="1" lang="en-US" altLang="ja-JP" sz="1100" b="1">
            <a:solidFill>
              <a:sysClr val="windowText" lastClr="000000"/>
            </a:solidFill>
            <a:effectLst/>
            <a:latin typeface="游ゴシック"/>
            <a:ea typeface="游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b="1">
              <a:solidFill>
                <a:sysClr val="windowText" lastClr="000000"/>
              </a:solidFill>
              <a:latin typeface="游ゴシック"/>
              <a:ea typeface="游ゴシック"/>
            </a:rPr>
            <a:t>　　　・９月分からの保育料は“</a:t>
          </a:r>
          <a:r>
            <a:rPr kumimoji="1" lang="ja-JP" altLang="en-US" sz="1100" b="1">
              <a:solidFill>
                <a:sysClr val="windowText" lastClr="000000"/>
              </a:solidFill>
              <a:latin typeface="游ゴシック"/>
              <a:ea typeface="游ゴシック"/>
            </a:rPr>
            <a:t>当該年度</a:t>
          </a:r>
          <a:r>
            <a:rPr kumimoji="1" lang="ja-JP" altLang="en-US" sz="1100" b="1">
              <a:solidFill>
                <a:sysClr val="windowText" lastClr="000000"/>
              </a:solidFill>
              <a:latin typeface="游ゴシック"/>
              <a:ea typeface="游ゴシック"/>
            </a:rPr>
            <a:t>”の市民税所得割課税額</a:t>
          </a:r>
          <a:endParaRPr kumimoji="1" lang="ja-JP" altLang="en-US" sz="600" b="1">
            <a:solidFill>
              <a:sysClr val="windowText" lastClr="000000"/>
            </a:solidFill>
            <a:latin typeface="游ゴシック"/>
            <a:ea typeface="游ゴシック"/>
          </a:endParaRPr>
        </a:p>
        <a:p>
          <a:pPr marL="0" marR="0" lvl="0" indent="0" algn="l" defTabSz="914400" eaLnBrk="1" fontAlgn="auto" latinLnBrk="0" hangingPunct="1">
            <a:lnSpc>
              <a:spcPct val="100000"/>
            </a:lnSpc>
            <a:spcBef>
              <a:spcPts val="0"/>
            </a:spcBef>
            <a:spcAft>
              <a:spcPts val="0"/>
            </a:spcAft>
            <a:defRPr/>
          </a:pPr>
          <a:endParaRPr kumimoji="1" lang="ja-JP" altLang="en-US" sz="600" b="1">
            <a:solidFill>
              <a:sysClr val="windowText" lastClr="000000"/>
            </a:solidFill>
            <a:latin typeface="游ゴシック"/>
            <a:ea typeface="游ゴシック"/>
          </a:endParaRPr>
        </a:p>
        <a:p>
          <a:pPr marL="0" marR="0" lvl="0" indent="0" algn="l" defTabSz="914400" eaLnBrk="1" fontAlgn="auto" latinLnBrk="0" hangingPunct="1">
            <a:lnSpc>
              <a:spcPct val="100000"/>
            </a:lnSpc>
            <a:spcBef>
              <a:spcPts val="0"/>
            </a:spcBef>
            <a:spcAft>
              <a:spcPts val="0"/>
            </a:spcAft>
            <a:defRPr/>
          </a:pPr>
          <a:r>
            <a:rPr kumimoji="1" lang="ja-JP" altLang="en-US" sz="900" b="0">
              <a:solidFill>
                <a:sysClr val="windowText" lastClr="000000"/>
              </a:solidFill>
              <a:latin typeface="游ゴシック"/>
              <a:ea typeface="游ゴシック"/>
            </a:rPr>
            <a:t>例）令和6年4月1日から入所の場合</a:t>
          </a:r>
          <a:endParaRPr kumimoji="1" lang="ja-JP" altLang="en-US" sz="900" b="0">
            <a:solidFill>
              <a:sysClr val="windowText" lastClr="000000"/>
            </a:solidFill>
            <a:latin typeface="游ゴシック"/>
            <a:ea typeface="游ゴシック"/>
          </a:endParaRPr>
        </a:p>
        <a:p>
          <a:pPr marL="0" marR="0" lvl="0" indent="0" algn="l" defTabSz="914400" eaLnBrk="1" fontAlgn="auto" latinLnBrk="0" hangingPunct="1">
            <a:lnSpc>
              <a:spcPct val="100000"/>
            </a:lnSpc>
            <a:spcBef>
              <a:spcPts val="0"/>
            </a:spcBef>
            <a:spcAft>
              <a:spcPts val="0"/>
            </a:spcAft>
            <a:defRPr/>
          </a:pPr>
          <a:r>
            <a:rPr kumimoji="1" lang="ja-JP" altLang="en-US" sz="900" b="0">
              <a:solidFill>
                <a:sysClr val="windowText" lastClr="000000"/>
              </a:solidFill>
              <a:latin typeface="游ゴシック"/>
              <a:ea typeface="游ゴシック"/>
            </a:rPr>
            <a:t>　　</a:t>
          </a:r>
          <a:r>
            <a:rPr kumimoji="1" lang="ja-JP" altLang="en-US" sz="900" b="0">
              <a:solidFill>
                <a:sysClr val="windowText" lastClr="000000"/>
              </a:solidFill>
              <a:latin typeface="游ゴシック"/>
              <a:ea typeface="游ゴシック"/>
            </a:rPr>
            <a:t>令和６年４月～令和６年８月分の保育料は令和５年度の市民税所得割課税額</a:t>
          </a:r>
          <a:endParaRPr kumimoji="1" lang="ja-JP" altLang="en-US" sz="900" b="0">
            <a:solidFill>
              <a:sysClr val="windowText" lastClr="000000"/>
            </a:solidFill>
            <a:latin typeface="游ゴシック"/>
            <a:ea typeface="游ゴシック"/>
          </a:endParaRPr>
        </a:p>
        <a:p>
          <a:pPr marL="0" marR="0" lvl="0" indent="0" algn="l" defTabSz="914400" eaLnBrk="1" fontAlgn="auto" latinLnBrk="0" hangingPunct="1">
            <a:lnSpc>
              <a:spcPct val="100000"/>
            </a:lnSpc>
            <a:spcBef>
              <a:spcPts val="0"/>
            </a:spcBef>
            <a:spcAft>
              <a:spcPts val="0"/>
            </a:spcAft>
            <a:defRPr/>
          </a:pPr>
          <a:r>
            <a:rPr kumimoji="1" lang="ja-JP" altLang="en-US" sz="900" b="0">
              <a:solidFill>
                <a:sysClr val="windowText" lastClr="000000"/>
              </a:solidFill>
              <a:latin typeface="游ゴシック"/>
              <a:ea typeface="游ゴシック"/>
            </a:rPr>
            <a:t>　　令和６年９月～令和７年８月分の保育料は令和６年度の市民税所得割課税額</a:t>
          </a:r>
          <a:endParaRPr kumimoji="1" lang="en-US" altLang="ja-JP" sz="900" b="0">
            <a:solidFill>
              <a:srgbClr val="FF0000"/>
            </a:solidFill>
            <a:latin typeface="游ゴシック"/>
            <a:ea typeface="游ゴシック"/>
          </a:endParaRPr>
        </a:p>
      </xdr:txBody>
    </xdr:sp>
    <xdr:clientData/>
  </xdr:twoCellAnchor>
  <xdr:twoCellAnchor>
    <xdr:from xmlns:xdr="http://schemas.openxmlformats.org/drawingml/2006/spreadsheetDrawing">
      <xdr:col>6</xdr:col>
      <xdr:colOff>69850</xdr:colOff>
      <xdr:row>25</xdr:row>
      <xdr:rowOff>22860</xdr:rowOff>
    </xdr:from>
    <xdr:to xmlns:xdr="http://schemas.openxmlformats.org/drawingml/2006/spreadsheetDrawing">
      <xdr:col>9</xdr:col>
      <xdr:colOff>888365</xdr:colOff>
      <xdr:row>26</xdr:row>
      <xdr:rowOff>570865</xdr:rowOff>
    </xdr:to>
    <xdr:sp macro="" textlink="">
      <xdr:nvSpPr>
        <xdr:cNvPr id="5" name="四角形: 角を丸くする 4"/>
        <xdr:cNvSpPr/>
      </xdr:nvSpPr>
      <xdr:spPr>
        <a:xfrm>
          <a:off x="5403850" y="8480425"/>
          <a:ext cx="3323590" cy="137350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en-US" altLang="ja-JP" sz="1050">
              <a:solidFill>
                <a:srgbClr val="FF0000"/>
              </a:solidFill>
            </a:rPr>
            <a:t>※</a:t>
          </a:r>
          <a:r>
            <a:rPr kumimoji="1" lang="ja-JP" altLang="en-US" sz="1050">
              <a:solidFill>
                <a:sysClr val="windowText" lastClr="000000"/>
              </a:solidFill>
            </a:rPr>
            <a:t>障がい児（者）とは次の手帳等が交付されている人になります。</a:t>
          </a:r>
          <a:endParaRPr kumimoji="1" lang="en-US" altLang="ja-JP" sz="1050">
            <a:solidFill>
              <a:sysClr val="windowText" lastClr="000000"/>
            </a:solidFill>
          </a:endParaRPr>
        </a:p>
        <a:p>
          <a:pPr marL="0" marR="0" lvl="0" indent="0" algn="l" defTabSz="914400" eaLnBrk="1" fontAlgn="auto" latinLnBrk="0" hangingPunct="1">
            <a:lnSpc>
              <a:spcPct val="100000"/>
            </a:lnSpc>
            <a:spcBef>
              <a:spcPts val="0"/>
            </a:spcBef>
            <a:spcAft>
              <a:spcPts val="0"/>
            </a:spcAft>
            <a:defRPr/>
          </a:pPr>
          <a:r>
            <a:rPr kumimoji="1" lang="ja-JP" altLang="en-US" sz="1050">
              <a:solidFill>
                <a:sysClr val="windowText" lastClr="000000"/>
              </a:solidFill>
            </a:rPr>
            <a:t>・身体障害者手帳・療育手帳・精神障害者保健　　　　福祉手帳</a:t>
          </a:r>
          <a:endParaRPr kumimoji="1" lang="en-US" altLang="ja-JP" sz="1050">
            <a:solidFill>
              <a:sysClr val="windowText" lastClr="000000"/>
            </a:solidFill>
          </a:endParaRPr>
        </a:p>
        <a:p>
          <a:pPr marL="0" marR="0" lvl="0" indent="0" algn="l" defTabSz="914400" eaLnBrk="1" fontAlgn="auto" latinLnBrk="0" hangingPunct="1">
            <a:lnSpc>
              <a:spcPct val="100000"/>
            </a:lnSpc>
            <a:spcBef>
              <a:spcPts val="0"/>
            </a:spcBef>
            <a:spcAft>
              <a:spcPts val="0"/>
            </a:spcAft>
            <a:defRPr/>
          </a:pPr>
          <a:r>
            <a:rPr kumimoji="1" lang="ja-JP" altLang="en-US" sz="1050">
              <a:solidFill>
                <a:sysClr val="windowText" lastClr="000000"/>
              </a:solidFill>
            </a:rPr>
            <a:t>・特別児童扶養手当証・障害年金証書</a:t>
          </a:r>
          <a:endParaRPr kumimoji="1" lang="en-US" altLang="ja-JP" sz="1100">
            <a:solidFill>
              <a:srgbClr val="FF0000"/>
            </a:solidFill>
          </a:endParaRPr>
        </a:p>
      </xdr:txBody>
    </xdr:sp>
    <xdr:clientData/>
  </xdr:twoCellAnchor>
  <xdr:twoCellAnchor>
    <xdr:from xmlns:xdr="http://schemas.openxmlformats.org/drawingml/2006/spreadsheetDrawing">
      <xdr:col>5</xdr:col>
      <xdr:colOff>237490</xdr:colOff>
      <xdr:row>18</xdr:row>
      <xdr:rowOff>46355</xdr:rowOff>
    </xdr:from>
    <xdr:to xmlns:xdr="http://schemas.openxmlformats.org/drawingml/2006/spreadsheetDrawing">
      <xdr:col>9</xdr:col>
      <xdr:colOff>912495</xdr:colOff>
      <xdr:row>23</xdr:row>
      <xdr:rowOff>206375</xdr:rowOff>
    </xdr:to>
    <xdr:sp macro="" textlink="">
      <xdr:nvSpPr>
        <xdr:cNvPr id="6" name="四角形: 角を丸くする 5"/>
        <xdr:cNvSpPr/>
      </xdr:nvSpPr>
      <xdr:spPr>
        <a:xfrm>
          <a:off x="4799965" y="6103620"/>
          <a:ext cx="3951605" cy="168402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　</a:t>
          </a:r>
          <a:r>
            <a:rPr kumimoji="1" lang="ja-JP" altLang="en-US" sz="1100" b="1">
              <a:solidFill>
                <a:sysClr val="windowText" lastClr="000000"/>
              </a:solidFill>
            </a:rPr>
            <a:t>市町村</a:t>
          </a:r>
          <a:r>
            <a:rPr kumimoji="1" lang="ja-JP" altLang="en-US" sz="1100" b="1">
              <a:solidFill>
                <a:sysClr val="windowText" lastClr="000000"/>
              </a:solidFill>
            </a:rPr>
            <a:t>民税所得割額課税額は、各種税額控除適用前の額となります。（下記の税額控除がある場合、税額控除の欄に入力をお願いします。）</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ysClr val="windowText" lastClr="000000"/>
              </a:solidFill>
            </a:rPr>
            <a:t>例）・寄付金税額控除・外国税額控除・住宅借入金等特別税額控除・配当割額又は株式等譲渡所得割額の控除等</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J36"/>
  <sheetViews>
    <sheetView showGridLines="0" tabSelected="1" workbookViewId="0">
      <selection activeCell="D33" sqref="D33"/>
    </sheetView>
  </sheetViews>
  <sheetFormatPr defaultRowHeight="18.75"/>
  <cols>
    <col min="1" max="1" width="16.875" customWidth="1"/>
    <col min="2" max="2" width="17.625" customWidth="1"/>
    <col min="3" max="3" width="2.625" customWidth="1"/>
    <col min="4" max="4" width="12.625" customWidth="1"/>
    <col min="5" max="6" width="10.125" customWidth="1"/>
    <col min="7" max="7" width="12.625" customWidth="1"/>
    <col min="8" max="9" width="10.125" customWidth="1"/>
    <col min="10" max="10" width="12.625" customWidth="1"/>
  </cols>
  <sheetData>
    <row r="1" spans="1:10" ht="39" customHeight="1">
      <c r="A1" s="1" t="s">
        <v>2</v>
      </c>
      <c r="B1" s="1"/>
      <c r="C1" s="1"/>
      <c r="D1" s="1"/>
      <c r="E1" s="1"/>
      <c r="F1" s="1"/>
      <c r="G1" s="1"/>
      <c r="H1" s="1"/>
      <c r="I1" s="1"/>
      <c r="J1" s="1"/>
    </row>
    <row r="2" spans="1:10" ht="9.6" customHeight="1">
      <c r="A2" s="2"/>
      <c r="B2" s="2"/>
      <c r="C2" s="2"/>
      <c r="D2" s="2"/>
      <c r="E2" s="2"/>
      <c r="F2" s="2"/>
      <c r="G2" s="2"/>
      <c r="H2" s="2"/>
      <c r="I2" s="2"/>
      <c r="J2" s="2"/>
    </row>
    <row r="3" spans="1:10" ht="32.4" customHeight="1">
      <c r="A3" s="3" t="s">
        <v>0</v>
      </c>
      <c r="B3" s="3"/>
      <c r="C3" s="3"/>
      <c r="D3" s="3"/>
      <c r="E3" s="3"/>
      <c r="F3" s="3"/>
      <c r="G3" s="3"/>
      <c r="H3" s="3"/>
      <c r="I3" s="3"/>
      <c r="J3" s="3"/>
    </row>
    <row r="4" spans="1:10">
      <c r="A4" s="2"/>
      <c r="B4" s="2"/>
      <c r="C4" s="2"/>
      <c r="D4" s="2"/>
      <c r="E4" s="2"/>
      <c r="F4" s="2"/>
      <c r="G4" s="2"/>
      <c r="H4" s="2"/>
      <c r="I4" s="2"/>
      <c r="J4" s="2"/>
    </row>
    <row r="5" spans="1:10" ht="31.2" customHeight="1">
      <c r="A5" s="4"/>
      <c r="B5" s="14" t="s">
        <v>42</v>
      </c>
      <c r="C5" s="14"/>
      <c r="D5" s="14"/>
      <c r="E5" s="14"/>
      <c r="F5" s="20" t="s">
        <v>9</v>
      </c>
      <c r="G5" s="20" t="s">
        <v>8</v>
      </c>
      <c r="H5" s="20" t="s">
        <v>5</v>
      </c>
      <c r="I5" s="20" t="s">
        <v>4</v>
      </c>
      <c r="J5" s="2"/>
    </row>
    <row r="6" spans="1:10" ht="12" customHeight="1">
      <c r="A6" s="2"/>
      <c r="B6" s="2"/>
      <c r="C6" s="2"/>
      <c r="D6" s="2"/>
      <c r="E6" s="2"/>
      <c r="F6" s="41" t="s">
        <v>1</v>
      </c>
      <c r="G6" s="41" t="s">
        <v>6</v>
      </c>
      <c r="H6" s="41" t="s">
        <v>7</v>
      </c>
      <c r="I6" s="20"/>
      <c r="J6" s="2"/>
    </row>
    <row r="7" spans="1:10" ht="39" customHeight="1">
      <c r="A7" s="5" t="s">
        <v>10</v>
      </c>
      <c r="B7" s="12" t="s">
        <v>28</v>
      </c>
      <c r="C7" s="12"/>
      <c r="D7" s="12"/>
      <c r="E7" s="12"/>
      <c r="F7" s="12"/>
      <c r="G7" s="12"/>
      <c r="H7" s="12"/>
      <c r="I7" s="12"/>
      <c r="J7" s="50"/>
    </row>
    <row r="8" spans="1:10" ht="29" customHeight="1">
      <c r="A8" s="6" t="s">
        <v>15</v>
      </c>
      <c r="B8" s="6" t="s">
        <v>24</v>
      </c>
      <c r="C8" s="2"/>
      <c r="D8" s="2"/>
      <c r="E8" s="2"/>
      <c r="F8" s="2"/>
      <c r="G8" s="2"/>
      <c r="H8" s="2"/>
      <c r="I8" s="2"/>
      <c r="J8" s="2"/>
    </row>
    <row r="9" spans="1:10" ht="29" customHeight="1">
      <c r="A9" s="7" t="s">
        <v>11</v>
      </c>
      <c r="B9" s="15"/>
      <c r="C9" s="2"/>
      <c r="D9" s="2"/>
      <c r="E9" s="2"/>
      <c r="F9" s="2"/>
      <c r="G9" s="2"/>
      <c r="H9" s="2"/>
      <c r="I9" s="2"/>
      <c r="J9" s="2"/>
    </row>
    <row r="10" spans="1:10" ht="29" customHeight="1">
      <c r="A10" s="7" t="s">
        <v>17</v>
      </c>
      <c r="B10" s="15"/>
      <c r="C10" s="2"/>
      <c r="D10" s="2"/>
      <c r="E10" s="2"/>
      <c r="F10" s="2"/>
      <c r="G10" s="2"/>
      <c r="H10" s="2"/>
      <c r="I10" s="2"/>
      <c r="J10" s="2"/>
    </row>
    <row r="11" spans="1:10" ht="29" customHeight="1">
      <c r="A11" s="7" t="s">
        <v>19</v>
      </c>
      <c r="B11" s="15"/>
      <c r="C11" s="2"/>
      <c r="D11" s="2"/>
      <c r="E11" s="2"/>
      <c r="F11" s="2"/>
      <c r="G11" s="2"/>
      <c r="H11" s="2"/>
      <c r="I11" s="2"/>
      <c r="J11" s="2"/>
    </row>
    <row r="12" spans="1:10" ht="29" customHeight="1">
      <c r="A12" s="7" t="s">
        <v>22</v>
      </c>
      <c r="B12" s="15"/>
      <c r="C12" s="2"/>
      <c r="D12" s="2"/>
      <c r="E12" s="2"/>
      <c r="F12" s="2"/>
      <c r="G12" s="2"/>
      <c r="H12" s="2"/>
      <c r="I12" s="2"/>
      <c r="J12" s="2"/>
    </row>
    <row r="13" spans="1:10" ht="15" customHeight="1">
      <c r="A13" s="8"/>
      <c r="B13" s="16"/>
      <c r="C13" s="2"/>
      <c r="D13" s="2"/>
      <c r="E13" s="2"/>
      <c r="F13" s="2"/>
      <c r="G13" s="2"/>
      <c r="H13" s="2"/>
      <c r="I13" s="2"/>
      <c r="J13" s="2"/>
    </row>
    <row r="14" spans="1:10" ht="39" customHeight="1">
      <c r="A14" s="5" t="s">
        <v>26</v>
      </c>
      <c r="B14" s="17" t="s">
        <v>27</v>
      </c>
      <c r="C14" s="17"/>
      <c r="D14" s="17"/>
      <c r="E14" s="36" t="s">
        <v>45</v>
      </c>
      <c r="F14" s="42"/>
      <c r="G14" s="42"/>
      <c r="H14" s="42"/>
      <c r="I14" s="42"/>
      <c r="J14" s="42"/>
    </row>
    <row r="15" spans="1:10" ht="24">
      <c r="A15" s="6" t="s">
        <v>15</v>
      </c>
      <c r="B15" s="6" t="s">
        <v>33</v>
      </c>
      <c r="C15" s="6"/>
      <c r="D15" s="6"/>
      <c r="E15" s="6" t="s">
        <v>25</v>
      </c>
      <c r="F15" s="6"/>
      <c r="G15" s="6"/>
      <c r="H15" s="6" t="s">
        <v>34</v>
      </c>
      <c r="I15" s="6"/>
      <c r="J15" s="6"/>
    </row>
    <row r="16" spans="1:10" ht="24">
      <c r="A16" s="7" t="s">
        <v>16</v>
      </c>
      <c r="B16" s="18"/>
      <c r="C16" s="28"/>
      <c r="D16" s="32"/>
      <c r="E16" s="37"/>
      <c r="F16" s="37"/>
      <c r="G16" s="33" t="s">
        <v>14</v>
      </c>
      <c r="H16" s="37"/>
      <c r="I16" s="37"/>
      <c r="J16" s="33" t="s">
        <v>14</v>
      </c>
    </row>
    <row r="17" spans="1:10" ht="24">
      <c r="A17" s="7" t="s">
        <v>18</v>
      </c>
      <c r="B17" s="18"/>
      <c r="C17" s="28"/>
      <c r="D17" s="32"/>
      <c r="E17" s="37"/>
      <c r="F17" s="37"/>
      <c r="G17" s="33" t="s">
        <v>14</v>
      </c>
      <c r="H17" s="37"/>
      <c r="I17" s="37"/>
      <c r="J17" s="33" t="s">
        <v>14</v>
      </c>
    </row>
    <row r="18" spans="1:10" ht="24">
      <c r="A18" s="7" t="s">
        <v>12</v>
      </c>
      <c r="B18" s="19">
        <f>E18+H18</f>
        <v>0</v>
      </c>
      <c r="C18" s="19"/>
      <c r="D18" s="33" t="s">
        <v>14</v>
      </c>
      <c r="E18" s="19">
        <f>SUM(E16:E17)</f>
        <v>0</v>
      </c>
      <c r="F18" s="19"/>
      <c r="G18" s="33" t="s">
        <v>14</v>
      </c>
      <c r="H18" s="19">
        <f>SUM(H16:H17)</f>
        <v>0</v>
      </c>
      <c r="I18" s="19"/>
      <c r="J18" s="33" t="s">
        <v>14</v>
      </c>
    </row>
    <row r="19" spans="1:10" ht="24">
      <c r="A19" s="8"/>
      <c r="B19" s="20"/>
      <c r="C19" s="20"/>
      <c r="D19" s="20"/>
      <c r="E19" s="20"/>
      <c r="F19" s="20"/>
      <c r="G19" s="20"/>
      <c r="H19" s="20"/>
      <c r="I19" s="20"/>
      <c r="J19" s="20"/>
    </row>
    <row r="20" spans="1:10" ht="24">
      <c r="A20" s="8"/>
      <c r="B20" s="20"/>
      <c r="C20" s="20"/>
      <c r="D20" s="20"/>
      <c r="E20" s="20"/>
      <c r="F20" s="20"/>
      <c r="G20" s="20"/>
      <c r="H20" s="20"/>
      <c r="I20" s="20"/>
      <c r="J20" s="20"/>
    </row>
    <row r="21" spans="1:10" ht="24">
      <c r="A21" s="8"/>
      <c r="B21" s="20"/>
      <c r="C21" s="20"/>
      <c r="D21" s="20"/>
      <c r="E21" s="20"/>
      <c r="F21" s="20"/>
      <c r="G21" s="20"/>
      <c r="H21" s="20"/>
      <c r="I21" s="20"/>
      <c r="J21" s="20"/>
    </row>
    <row r="22" spans="1:10" ht="24">
      <c r="A22" s="8"/>
      <c r="B22" s="20"/>
      <c r="C22" s="20"/>
      <c r="D22" s="20"/>
      <c r="E22" s="20"/>
      <c r="F22" s="20"/>
      <c r="G22" s="20"/>
      <c r="H22" s="20"/>
      <c r="I22" s="20"/>
      <c r="J22" s="20"/>
    </row>
    <row r="23" spans="1:10" ht="24">
      <c r="A23" s="8"/>
      <c r="B23" s="20"/>
      <c r="C23" s="20"/>
      <c r="D23" s="20"/>
      <c r="E23" s="20"/>
      <c r="F23" s="20"/>
      <c r="G23" s="20"/>
      <c r="H23" s="20"/>
      <c r="I23" s="20"/>
      <c r="J23" s="20"/>
    </row>
    <row r="24" spans="1:10" ht="30" customHeight="1">
      <c r="A24" s="8"/>
      <c r="B24" s="20"/>
      <c r="C24" s="20"/>
      <c r="D24" s="20"/>
      <c r="E24" s="20"/>
      <c r="F24" s="20"/>
      <c r="G24" s="20"/>
      <c r="H24" s="20"/>
      <c r="I24" s="20"/>
      <c r="J24" s="20"/>
    </row>
    <row r="25" spans="1:10" ht="39" customHeight="1">
      <c r="A25" s="5" t="s">
        <v>29</v>
      </c>
      <c r="B25" s="21" t="s">
        <v>44</v>
      </c>
      <c r="C25" s="21"/>
      <c r="D25" s="21"/>
      <c r="E25" s="21"/>
      <c r="F25" s="21"/>
      <c r="G25" s="21"/>
      <c r="H25" s="21"/>
      <c r="I25" s="21"/>
      <c r="J25" s="21"/>
    </row>
    <row r="26" spans="1:10" ht="65" customHeight="1">
      <c r="A26" s="9" t="s">
        <v>46</v>
      </c>
      <c r="B26" s="22"/>
      <c r="C26" s="29" t="s">
        <v>3</v>
      </c>
      <c r="D26" s="34"/>
      <c r="E26" s="34"/>
      <c r="F26" s="34"/>
      <c r="G26" s="34"/>
      <c r="H26" s="45"/>
      <c r="I26" s="45"/>
      <c r="J26" s="45"/>
    </row>
    <row r="27" spans="1:10" ht="50.25" customHeight="1">
      <c r="A27" s="10"/>
      <c r="B27" s="23"/>
      <c r="C27" s="29"/>
      <c r="D27" s="34"/>
      <c r="E27" s="34"/>
      <c r="F27" s="34"/>
      <c r="G27" s="34"/>
      <c r="H27" s="45"/>
      <c r="I27" s="45"/>
      <c r="J27" s="45"/>
    </row>
    <row r="28" spans="1:10" ht="15" customHeight="1">
      <c r="A28" s="11"/>
      <c r="B28" s="24"/>
      <c r="C28" s="30"/>
      <c r="D28" s="30"/>
      <c r="E28" s="30"/>
      <c r="F28" s="30"/>
      <c r="G28" s="30"/>
      <c r="H28" s="20"/>
      <c r="I28" s="20"/>
      <c r="J28" s="20"/>
    </row>
    <row r="29" spans="1:10" ht="39" customHeight="1">
      <c r="A29" s="12" t="s">
        <v>43</v>
      </c>
      <c r="B29" s="25"/>
      <c r="C29" s="25"/>
      <c r="D29" s="25"/>
      <c r="E29" s="25"/>
      <c r="F29" s="25"/>
      <c r="G29" s="25"/>
      <c r="H29" s="25"/>
      <c r="I29" s="25"/>
      <c r="J29" s="25"/>
    </row>
    <row r="30" spans="1:10" ht="30.6" customHeight="1">
      <c r="A30" s="6" t="s">
        <v>23</v>
      </c>
      <c r="B30" s="26" t="s">
        <v>38</v>
      </c>
      <c r="C30" s="26"/>
      <c r="D30" s="26" t="s">
        <v>21</v>
      </c>
      <c r="E30" s="38" t="s">
        <v>31</v>
      </c>
      <c r="F30" s="43"/>
      <c r="G30" s="43"/>
      <c r="H30" s="43"/>
      <c r="I30" s="43"/>
      <c r="J30" s="51"/>
    </row>
    <row r="31" spans="1:10" ht="40.200000000000003" customHeight="1">
      <c r="A31" s="6"/>
      <c r="B31" s="26"/>
      <c r="C31" s="26"/>
      <c r="D31" s="26"/>
      <c r="E31" s="6" t="s">
        <v>20</v>
      </c>
      <c r="F31" s="6" t="s">
        <v>35</v>
      </c>
      <c r="G31" s="26" t="s">
        <v>39</v>
      </c>
      <c r="H31" s="46" t="s">
        <v>40</v>
      </c>
      <c r="I31" s="48"/>
      <c r="J31" s="52"/>
    </row>
    <row r="32" spans="1:10" ht="22.05" customHeight="1">
      <c r="A32" s="7" t="str">
        <f>IF(B9="","",IF(B9="0~2歳児","第1子",IF(B10="0~2歳児","第2子",IF(B11="0~2歳児","第3子",IF(B12="0~2歳児","第4子","")))))</f>
        <v/>
      </c>
      <c r="B32" s="27" t="str">
        <f>IF(A32&lt;&gt;"",B18,"")</f>
        <v/>
      </c>
      <c r="C32" s="31"/>
      <c r="D32" s="35" t="str">
        <f>IF(AND(A32="第3子",B9="3～5歳児",B10="3～5歳児",B18&gt;0),0,IF(AND(A32="第4子",B10="3～5歳児",B11="3～5歳児",B18&gt;0),0,IF(AND(A32="第5子",B9="3～5歳児",B10="3～5歳児",B18&gt;0),0,IF(AND(A32="第1子",G32="〇",B18&gt;0,B18&lt;77101),9000,IF(AND(A32="第2子",G32="〇",B18&gt;0,B18&lt;77101),0,IF(AND(A32="第3子",G32="〇",B18&gt;0,B18&lt;77101),0,IF(AND(A32="第4子",G32="〇",B18&gt;0,B18&lt;77101),0,IF(AND(A32="第1子",B18=0),0,IF(AND(A32="第1子",B18&lt;48600),19500,IF(AND(A32="第1子",B18&lt;97000),30000,IF(AND(A32="第1子",B18&lt;169000),42500,IF(AND(A32="第1子",B18&lt;215000),50000,IF(AND(A32="第1子",B18&lt;301000),61000,IF(AND(A32="第1子",B18&lt;347000),66500,IF(AND(A32="第1子",B18&gt;346999),80000,IF(AND(A32="第2子",B18=0),0,IF(AND(A32="第2子",B18&lt;169000),0,IF(AND(A32="第2子",B9="3～5歳児",B18&lt;215000),25000,IF(AND(A32="第2子",B9="3～5歳児",B18&lt;301000),30500,IF(AND(A32="第2子",B9="3～5歳児",B18&lt;347000),33250,IF(AND(A32="第2子",B9="3～5歳児",B18&gt;346999),40000,IF(AND(A32="第2子",B9="小学校1～3年生",B18&lt;215000),50000,IF(AND(A32="第2子",B9="小学校1～3年生",B18&lt;301000),61000,IF(AND(A32="第2子",B9="小学校1～3年生",B18&lt;347000),66500,IF(AND(A32="第2子",B9="小学校1～3年生",B18&gt;346999),80000,IF(AND(A32="第2子",B9="小学校4年生以上",B18&lt;215000),50000,IF(AND(A32="第2子",B9="小学校4年生以上",B18&lt;301000),61000,IF(AND(A32="第2子",B9="小学校4年生以上",B18&lt;347000),66500,IF(AND(A32="第2子",B9="小学校4年生以上",B18&gt;346999),80000,IF(AND(A32="第3子",B9="3~5歳児"),0,IF(AND(A32="第3子",B18&lt;169000),0,IF(AND(A32="第3子",B10="3～5歳児",B18&lt;215000),25000,IF(AND(A32="第3子",B10="3～5歳児",B18&lt;301000),30500,IF(AND(A32="第3子",B10="3～5歳児",B18&lt;347000),33250,IF(AND(A32="第3子",B10="3～5歳児",B18&gt;346999),40000,IF(AND(A32="第3子",B10="小学校1～3年生",B18&lt;215000),50000,IF(AND(A32="第3子",B10="小学校1～3年生",B18&lt;301000),61000,IF(AND(A32="第3子",B10="小学校1～3年生",B18&lt;347000),66500,IF(AND(A32="第3子",B10="小学校1～3年生",B18&gt;346999),80000,IF(AND(A32="第3子",B10="小学校4年生以上",B18&lt;215000),50000,IF(AND(A32="第3子",B10="小学校4年生以上",B18&lt;301000),61000,IF(AND(A32="第3子",B10="小学校4年生以上",B18&lt;347000),66500,IF(AND(A32="第3子",B10="小学校4年生以上",B18&gt;346999),80000,IF(AND(A32="第4子",B10="3~5歳児"),0,IF(AND(A32="第4子",B18&lt;169000),0,IF(AND(A32="第4子",B11="3～5歳児",B18&lt;215000),25000,IF(AND(A32="第4子",B11="3～5歳児",B18&lt;301000),30500,IF(AND(A32="第4子",B11="3～5歳児",B18&lt;347000),33250,IF(AND(A32="第4子",B11="3～5歳児",B18&gt;346999),40000,IF(AND(A32="第4子",B11="小学校1～3年生",B18&lt;215000),50000,IF(AND(A32="第4子",B11="小学校1～3年生",B18&lt;301000),61000,IF(AND(A32="第4子",B11="小学校1～3年生",B18&lt;347000),66500,IF(AND(A32="第4子",B11="小学校1～3年生",B18&gt;346999),80000,IF(AND(A32="第4子",B11="小学校4年生以上",B18&lt;215000),50000,IF(AND(A32="第4子",B11="小学校4年生以上",B18&lt;301000),61000,IF(AND(A32="第4子",B11="小学校4年生以上",B18&lt;347000),66500,IF(AND(A32="第4子",B11="小学校4年生以上",B18&gt;346999),80000,"")))))))))))))))))))))))))))))))))))))))))))))))))))))))))</f>
        <v/>
      </c>
      <c r="E32" s="39" t="str">
        <f>IF(A32="","",IF(B18=0,"B",IF(B18&lt;48600,"C",IF(B18&lt;71000,"D1",IF(B18&lt;97000,"D2",IF(B18&lt;169000,"D3",IF(B18&lt;215000,"D4",IF(B18&lt;301000,"D5",IF(B18&lt;347000,"D6",IF(B18&lt;397000,"D7",IF(B18&gt;397000,"D8","")))))))))))</f>
        <v/>
      </c>
      <c r="F32" s="7" t="str">
        <f>IF(A32&lt;&gt;"","3号","")</f>
        <v/>
      </c>
      <c r="G32" s="44" t="str">
        <f>IF(AND(B26&lt;&gt;"",A32&lt;&gt;""),"〇",IF(AND(B27&lt;&gt;"",A32&lt;&gt;""),"〇",IF(AND(B26&lt;&gt;"",B27&lt;&gt;"",A32&lt;&gt;""),"〇","")))</f>
        <v/>
      </c>
      <c r="H32" s="47" t="str">
        <f>IF(A32="第1子","1人目",IF(AND(A32="第2子",B18&lt;169000),"2人目",IF(AND(A32="第2子",B9="3～5歳児"),"2人目",IF(AND(A32="第2子",B9="小学校1～3年生",B18&gt;168999),"1人目",IF(AND(A32="第2子",B9="小学校4年生以上",B18&gt;168999),"1人目",IF(AND(A32="第3子",B18&lt;169000),"3人目",IF(AND(A32="第3子",B9="小学校4年生以上",B10="小学校1～3年生",B18&gt;168999),"1人目",IF(AND(A32="第3子",B9="小学校4年生以上",B10="小学校4年生以上",B18&gt;168999),"1人目",IF(AND(A32="第3子",B9="小学校1～3年生",B10="小学校1～3年生",B18&gt;168999),"1人目",IF(AND(A32="第3子",B9="小学校1～3年生",B10="3～5歳児",B18&gt;168999),"2人目",IF(AND(A32="第3子",B9="小学校4年生以上",B10="3～5歳児",B18&gt;168999),"2人目",IF(AND(A32="第3子",B9="3～5歳児",B10="3～5歳児",B18&gt;168999),"3人目",IF(AND(A32="第4子",B18&lt;169000),"4人目",IF(AND(A32="第4子",B9="小学校4年生以上",B10="小学校4年生以上",B11="小学校4年生以上",B18&gt;168999),"1人目",IF(AND(A32="第4子",B9="小学校4年生以上",B10="小学校4年生以上",B11="小学校1～3年生",B18&gt;168999),"1人目",IF(AND(A32="第4子",B9="小学校4年生以上",B10="小学校1～3年生",B11="小学校1～3年生",B18&gt;168999),"1人目",IF(AND(A32="第4子",B9="小学校1～3年生",B10="小学校1～3年生",B11="小学校1～3年生",B18&gt;168999),"1人目",IF(AND(A32="第4子",B9="小学校4年生以上",B10="小学校4年生以上",B11="3～5歳児",B18&gt;168999),"2人目",IF(AND(A32="第4子",B9="小学校4年生以上",B10="小学校1～3年生",B11="3～5歳児",B18&gt;168999),"2人目",IF(AND(A32="第4子",B9="小学校1～3年生",B10="小学校1～3年生",B11="3～5歳児",B18&gt;168999),"2人目",IF(AND(A32="第4子",B9="小学校4年生以上",B10="3～5歳児",B11="3～5歳児",B18&gt;168999),"3人目",IF(AND(A32="第4子",B9="小学校1～3年生",B10="3～5歳児",B11="3～5歳児",B18&gt;168999),"3人目",IF(AND(A32="第4子",B9="3～5歳児",B10="3～5歳児",B11="3～5歳児",B18&gt;168999),"4人目","")))))))))))))))))))))))</f>
        <v/>
      </c>
      <c r="I32" s="49"/>
      <c r="J32" s="53"/>
    </row>
    <row r="33" spans="1:10" ht="22.05" customHeight="1">
      <c r="A33" s="13" t="str">
        <f>IF(B10="","",IF(AND(B9="0~2歳児",B10="0~2歳児"),"第2子",IF(AND(B10="0~2歳児",B11="0~2歳児"),"第3子",IF(AND(B11="0~2歳児",B12="0~2歳児"),"第4子",""))))</f>
        <v/>
      </c>
      <c r="B33" s="27" t="str">
        <f>IF(A33&lt;&gt;"",B18,"")</f>
        <v/>
      </c>
      <c r="C33" s="31"/>
      <c r="D33" s="35" t="str">
        <f>IF(AND(A33="第3子",B9="3～5歳児",B10="0~2歳児",B18&gt;0),0,IF(AND(A33="第4子",B10="3～5歳児",B11="0~2歳児",B18&gt;0),0,IF(AND(A33="第2子",B18=0),0,IF(AND(A33="第2子",B18&lt;169000),0,IF(AND(A33="第2子",B18&lt;215000),25000,IF(AND(A33="第2子",B18&lt;301000),30500,IF(AND(A33="第2子",B18&lt;347000),33250,IF(AND(A33="第2子",B18&gt;346999),40000,IF(AND(A33="第3子",B18=0),0,IF(AND(A33="第3子",B18&lt;169000),0,IF(AND(A33="第3子",B18&lt;215000),25000,IF(AND(A33="第3子",B18&lt;301000),30500,IF(AND(A33="第3子",B18&lt;347000),33250,IF(AND(A33="第3子",B18&gt;346999),40000,IF(AND(A33="第4子",B18=0),0,IF(AND(A33="第4子",B18&lt;169000),0,IF(AND(A33="第4子",B18&lt;215000),25000,IF(AND(A33="第4子",B18&lt;301000),30500,IF(AND(A33="第4子",B18&lt;347000),33250,IF(AND(A33="第4子",B18&gt;346999),40000,""))))))))))))))))))))</f>
        <v/>
      </c>
      <c r="E33" s="39" t="str">
        <f>IF(A33="","",IF(B18=0,"B",IF(B18&lt;48600,"C",IF(B18&lt;71000,"D1",IF(B18&lt;97000,"D2",IF(B18&lt;169000,"D3",IF(B18&lt;215000,"D4",IF(B18&lt;301000,"D5",IF(B18&lt;347000,"D6",IF(B18&lt;397000,"D7",IF(B18&gt;397000,"D8","")))))))))))</f>
        <v/>
      </c>
      <c r="F33" s="7" t="str">
        <f>IF(A33&lt;&gt;"","3号","")</f>
        <v/>
      </c>
      <c r="G33" s="44" t="str">
        <f>IF(AND(B26&lt;&gt;"",A33&lt;&gt;""),"〇",IF(AND(B27&lt;&gt;"",A33&lt;&gt;""),"〇",IF(AND(B26&lt;&gt;"",B27&lt;&gt;"",A33&lt;&gt;""),"〇","")))</f>
        <v/>
      </c>
      <c r="H33" s="47" t="str">
        <f>IF(AND(H32="1人目",A33&lt;&gt;""),"2人目",IF(AND(H32="2人目",A33&lt;&gt;""),"3人目",IF(AND(H32="3人目",A33&lt;&gt;""),"4人目","")))</f>
        <v/>
      </c>
      <c r="I33" s="49"/>
      <c r="J33" s="53"/>
    </row>
    <row r="34" spans="1:10" ht="22.05" customHeight="1">
      <c r="A34" s="13" t="str">
        <f>IF(B11="","",IF(AND(B9="0~2歳児",B10="0~2歳児",B11="0~2歳児"),"第3子",IF(AND(B10="0~2歳児",B11="0~2歳児",B12="0~2歳児"),"第4子","")))</f>
        <v/>
      </c>
      <c r="B34" s="27" t="str">
        <f>IF(A34&lt;&gt;"",B18,"")</f>
        <v/>
      </c>
      <c r="C34" s="31"/>
      <c r="D34" s="35" t="str">
        <f>IF(AND(A34="第3子",B18&lt;&gt;""),0,IF(AND(A34="第4子",B18&lt;&gt;""),0,IF(AND(A34="第5子",B18&lt;&gt;""),0,"")))</f>
        <v/>
      </c>
      <c r="E34" s="39" t="str">
        <f>IF(A34="","",IF(B18=0,"B",IF(B18&lt;48600,"C",IF(B18&lt;71000,"D1",IF(B18&lt;97000,"D2",IF(B18&lt;169000,"D3",IF(B18&lt;215000,"D4",IF(B18&lt;301000,"D5",IF(B18&lt;347000,"D6",IF(B18&lt;397000,"D7",IF(B18&gt;397000,"D8","")))))))))))</f>
        <v/>
      </c>
      <c r="F34" s="7" t="str">
        <f>IF(A34&lt;&gt;"","3号","")</f>
        <v/>
      </c>
      <c r="G34" s="44" t="str">
        <f>IF(AND(B26&lt;&gt;"",A34&lt;&gt;""),"〇",IF(AND(B27&lt;&gt;"",A34&lt;&gt;""),"〇",IF(AND(B26&lt;&gt;"",B27&lt;&gt;"",A34&lt;&gt;""),"〇","")))</f>
        <v/>
      </c>
      <c r="H34" s="47" t="str">
        <f>IF(AND(H33="2人目",A34&lt;&gt;""),"3人目",IF(AND(H33="3人目",A34&lt;&gt;""),"4人目",""))</f>
        <v/>
      </c>
      <c r="I34" s="49"/>
      <c r="J34" s="53"/>
    </row>
    <row r="35" spans="1:10" ht="22.05" customHeight="1">
      <c r="A35" s="13" t="str">
        <f>IF(B12="","",IF(AND(B9="0~2歳児",B10="0~2歳児",B11="0~2歳児",B12="0~2歳児"),"第4子",""))</f>
        <v/>
      </c>
      <c r="B35" s="27" t="str">
        <f>IF(A35&lt;&gt;"",B18,"")</f>
        <v/>
      </c>
      <c r="C35" s="31"/>
      <c r="D35" s="35" t="str">
        <f>IF(AND(A35="第4子",B18&lt;&gt;""),0,IF(AND(A35="第5子",B18&lt;&gt;""),0,""))</f>
        <v/>
      </c>
      <c r="E35" s="39" t="str">
        <f>IF(A35="","",IF(B18=0,"B",IF(B18&lt;48600,"C",IF(B18&lt;71000,"D1",IF(B18&lt;97000,"D2",IF(B18&lt;169000,"D3",IF(B18&lt;215000,"D4",IF(B18&lt;301000,"D5",IF(B18&lt;347000,"D6",IF(B18&lt;397000,"D7",IF(B18&gt;397000,"D8","")))))))))))</f>
        <v/>
      </c>
      <c r="F35" s="7" t="str">
        <f>IF(A35&lt;&gt;"","3号","")</f>
        <v/>
      </c>
      <c r="G35" s="44" t="str">
        <f>IF(AND(B26&lt;&gt;"",A35&lt;&gt;""),"〇",IF(AND(B27&lt;&gt;"",A35&lt;&gt;""),"〇",IF(AND(B26&lt;&gt;"",B27&lt;&gt;"",A35&lt;&gt;""),"〇","")))</f>
        <v/>
      </c>
      <c r="H35" s="47" t="str">
        <f>IF(AND(H34="3人目",A35&lt;&gt;""),"4人目","")</f>
        <v/>
      </c>
      <c r="I35" s="49"/>
      <c r="J35" s="53"/>
    </row>
    <row r="36" spans="1:10" ht="60.6" customHeight="1">
      <c r="A36" s="6" t="s">
        <v>41</v>
      </c>
      <c r="B36" s="6"/>
      <c r="C36" s="6"/>
      <c r="D36" s="35">
        <f>SUM(D32:D35)</f>
        <v>0</v>
      </c>
      <c r="E36" s="40"/>
      <c r="F36" s="40"/>
      <c r="G36" s="40"/>
      <c r="H36" s="40"/>
      <c r="I36" s="40"/>
      <c r="J36" s="40"/>
    </row>
  </sheetData>
  <sheetProtection password="CF42" sheet="1" objects="1" scenarios="1"/>
  <protectedRanges>
    <protectedRange sqref="B9:B12 E16:F17 H16:I17 B26" name="範囲1"/>
  </protectedRanges>
  <mergeCells count="39">
    <mergeCell ref="A1:J1"/>
    <mergeCell ref="A3:J3"/>
    <mergeCell ref="B5:E5"/>
    <mergeCell ref="B7:I7"/>
    <mergeCell ref="B14:D14"/>
    <mergeCell ref="E14:J14"/>
    <mergeCell ref="B15:D15"/>
    <mergeCell ref="E15:G15"/>
    <mergeCell ref="H15:J15"/>
    <mergeCell ref="B16:D16"/>
    <mergeCell ref="E16:F16"/>
    <mergeCell ref="H16:I16"/>
    <mergeCell ref="B17:D17"/>
    <mergeCell ref="E17:F17"/>
    <mergeCell ref="H17:I17"/>
    <mergeCell ref="B18:C18"/>
    <mergeCell ref="E18:F18"/>
    <mergeCell ref="H18:I18"/>
    <mergeCell ref="B25:J25"/>
    <mergeCell ref="H26:J26"/>
    <mergeCell ref="H27:J27"/>
    <mergeCell ref="A29:J29"/>
    <mergeCell ref="E30:J30"/>
    <mergeCell ref="H31:J31"/>
    <mergeCell ref="B32:C32"/>
    <mergeCell ref="H32:J32"/>
    <mergeCell ref="B33:C33"/>
    <mergeCell ref="H33:J33"/>
    <mergeCell ref="B34:C34"/>
    <mergeCell ref="H34:J34"/>
    <mergeCell ref="B35:C35"/>
    <mergeCell ref="H35:J35"/>
    <mergeCell ref="A36:C36"/>
    <mergeCell ref="A26:A27"/>
    <mergeCell ref="B26:B27"/>
    <mergeCell ref="C26:G27"/>
    <mergeCell ref="A30:A31"/>
    <mergeCell ref="B30:C31"/>
    <mergeCell ref="D30:D31"/>
  </mergeCells>
  <phoneticPr fontId="1"/>
  <conditionalFormatting sqref="F5">
    <cfRule type="expression" dxfId="4" priority="23">
      <formula>$B$9&lt;&gt;""</formula>
    </cfRule>
  </conditionalFormatting>
  <conditionalFormatting sqref="G5">
    <cfRule type="expression" dxfId="3" priority="14">
      <formula>OR(#REF!&lt;&gt;"",#REF!&lt;&gt;"")</formula>
    </cfRule>
  </conditionalFormatting>
  <conditionalFormatting sqref="H5">
    <cfRule type="expression" dxfId="2" priority="13">
      <formula>OR($B$26&lt;&gt;"",$B$27&lt;&gt;"")</formula>
    </cfRule>
  </conditionalFormatting>
  <conditionalFormatting sqref="I5">
    <cfRule type="expression" dxfId="1" priority="5">
      <formula>OR(AND($B$9&lt;&gt;"",#REF!&lt;&gt;"",#REF!&lt;&gt;""),AND($B$9&lt;&gt;"",#REF!&lt;&gt;""))</formula>
    </cfRule>
  </conditionalFormatting>
  <conditionalFormatting sqref="M9">
    <cfRule type="expression" dxfId="0" priority="3">
      <formula>"OR(AND($B$9&lt;&gt;"""",$B$16&lt;&gt;"""",$B$17&lt;&gt;""""),(AND($B$9&lt;&gt;"""",$B$16&lt;&gt;""""),(AND($B$9&lt;&gt;"""",$B$17&lt;&gt;""""))"</formula>
    </cfRule>
  </conditionalFormatting>
  <dataValidations count="1">
    <dataValidation type="custom" allowBlank="0" showDropDown="0" showInputMessage="1" showErrorMessage="1" sqref="E33">
      <formula1>A33=""</formula1>
    </dataValidation>
  </dataValidations>
  <pageMargins left="0.7" right="0.7" top="0.75" bottom="0.75" header="0.3" footer="0.3"/>
  <pageSetup paperSize="9" scale="69" fitToWidth="1" fitToHeight="0" orientation="portrait" usePrinterDefaults="1" horizontalDpi="65533" r:id="rId1"/>
  <colBreaks count="1" manualBreakCount="1">
    <brk id="10" max="27" man="1"/>
  </colBreaks>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Sheet3!$D$3:$D$7</xm:f>
          </x14:formula1>
          <xm:sqref>B9:B13</xm:sqref>
        </x14:dataValidation>
        <x14:dataValidation type="list" allowBlank="1" showDropDown="0" showInputMessage="1" showErrorMessage="1">
          <x14:formula1>
            <xm:f>Sheet3!$D$10:$D$11</xm:f>
          </x14:formula1>
          <xm:sqref>B26:B28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D3:D12"/>
  <sheetViews>
    <sheetView workbookViewId="0">
      <selection activeCell="D10" sqref="D10"/>
    </sheetView>
  </sheetViews>
  <sheetFormatPr defaultRowHeight="18.75"/>
  <cols>
    <col min="4" max="4" width="15.3984375" bestFit="1" customWidth="1"/>
  </cols>
  <sheetData>
    <row r="3" spans="4:4">
      <c r="D3" t="s">
        <v>36</v>
      </c>
    </row>
    <row r="4" spans="4:4">
      <c r="D4" t="s">
        <v>37</v>
      </c>
    </row>
    <row r="5" spans="4:4">
      <c r="D5" t="s">
        <v>13</v>
      </c>
    </row>
    <row r="6" spans="4:4">
      <c r="D6" t="s">
        <v>32</v>
      </c>
    </row>
    <row r="8" spans="4:4">
      <c r="D8" s="54" t="s">
        <v>30</v>
      </c>
    </row>
    <row r="9" spans="4:4">
      <c r="D9" s="54" t="s">
        <v>30</v>
      </c>
    </row>
    <row r="10" spans="4:4">
      <c r="D10" s="54" t="s">
        <v>30</v>
      </c>
    </row>
    <row r="12" spans="4:4">
      <c r="D12" s="54" t="s">
        <v>30</v>
      </c>
    </row>
  </sheetData>
  <phoneticPr fontId="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3:B6"/>
  <sheetViews>
    <sheetView workbookViewId="0">
      <selection activeCell="D10" sqref="D10"/>
    </sheetView>
  </sheetViews>
  <sheetFormatPr defaultRowHeight="18.75"/>
  <sheetData>
    <row r="3" spans="2:2">
      <c r="B3" s="55" t="str">
        <f>保育料シュミレーション!D32</f>
        <v/>
      </c>
    </row>
    <row r="4" spans="2:2">
      <c r="B4" s="55">
        <f>IF(保育料シュミレーション!D33="",0)</f>
        <v>0</v>
      </c>
    </row>
    <row r="5" spans="2:2">
      <c r="B5" s="55">
        <f>IF(保育料シュミレーション!D34="",0)</f>
        <v>0</v>
      </c>
    </row>
    <row r="6" spans="2:2">
      <c r="B6" s="55">
        <f>IF(保育料シュミレーション!D35="",0)</f>
        <v>0</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保育料シュミレーション</vt:lpstr>
      <vt:lpstr>Sheet3</vt:lpstr>
      <vt:lpstr>Sheet1</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中屋敬子</dc:creator>
  <cp:lastModifiedBy>中島　悠太</cp:lastModifiedBy>
  <dcterms:created xsi:type="dcterms:W3CDTF">2022-12-02T13:50:59Z</dcterms:created>
  <dcterms:modified xsi:type="dcterms:W3CDTF">2024-10-29T08:29:49Z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2024-10-29T08:29:49Z</vt:filetime>
  </property>
</Properties>
</file>