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irCAoqfZjg2DzobJ+Rk1NJBxGVIWYtuV/mJBIh6Bk0pxGpISRt/0VrblLoVKJCegHc7+zbr7177SuAoPOomSg==" workbookSaltValue="LzJmbGOOI9XTXm90bUVS1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<sst xmlns="http://schemas.openxmlformats.org/spreadsheetml/2006/main" xmlns:r="http://schemas.openxmlformats.org/officeDocument/2006/relationships" count="116" uniqueCount="116">
  <si>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</si>
  <si>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</si>
  <si>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</si>
  <si>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</si>
  <si>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</si>
  <si>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</si>
  <si>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</si>
  <si>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</si>
  <si>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</si>
  <si>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</si>
  <si>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</si>
  <si>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</si>
  <si>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</si>
  <si>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</si>
  <si>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</si>
  <si>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</si>
  <si>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</si>
  <si>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</si>
  <si>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</si>
  <si>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</si>
  <si>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</si>
  <si>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</si>
  <si>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</si>
  <si>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</si>
  <si>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</si>
  <si>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</si>
  <si>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</si>
  <si>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</si>
  <si>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</si>
  <si>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</si>
  <si>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</si>
  <si>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</si>
  <si>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</si>
  <si>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</si>
  <si>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</si>
  <si>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</si>
  <si>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</si>
  <si>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</si>
  <si>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</si>
  <si>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</si>
  <si>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</si>
  <si>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</si>
  <si>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</si>
  <si>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</si>
  <si>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</si>
  <si>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</si>
  <si>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</si>
  <si>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</si>
  <si>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</si>
  <si>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</si>
  <si>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</si>
  <si>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</si>
  <si>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</si>
  <si>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</si>
  <si>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</si>
  <si>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</si>
  <si>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</si>
  <si>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</si>
  <si>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</si>
  <si>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</si>
  <si>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　管渠については、現在では修繕が主となっているものの、管渠の改築工事を行い始めたところである。
　管渠・処理施設ともに、平成30年度に策定したストックマネジメント計画に基づいて、市民生活の安全を確保しながらも、下水道施設の改築更新費用が大幅に増えることがないよう事業費の平準化を図りつつ、適切な維持管理を実施していく。</t>
    <rPh sb="49" eb="51">
      <t>カンキョ</t>
    </rPh>
    <rPh sb="52" eb="54">
      <t>ショリ</t>
    </rPh>
    <rPh sb="54" eb="56">
      <t>シセツ</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</si>
  <si>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</si>
  <si>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</si>
  <si>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</si>
  <si>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</si>
  <si>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</si>
  <si>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</si>
  <si>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</si>
  <si>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</si>
  <si>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</si>
  <si>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</si>
  <si>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</si>
  <si>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</si>
  <si>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</si>
  <si>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</si>
  <si>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</si>
  <si>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</si>
  <si>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</si>
  <si>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</si>
  <si>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</si>
  <si>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</si>
  <si>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</si>
  <si>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</si>
  <si>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</si>
  <si>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</si>
  <si>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</si>
  <si>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</si>
  <si>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</si>
  <si>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</si>
  <si>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</si>
  <si>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</si>
  <si>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</si>
  <si>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</si>
  <si>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</si>
  <si>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</si>
  <si>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</si>
  <si>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</si>
  <si>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</si>
  <si>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名寄市</t>
  </si>
  <si>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</si>
  <si>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</si>
  <si>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</si>
  <si>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</si>
  <si>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</si>
  <si>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</si>
  <si>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</si>
  <si>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</si>
  <si>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</si>
  <si>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</si>
  <si>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</si>
  <si>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</si>
  <si>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</si>
  <si>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</si>
  <si>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</si>
  <si>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現状としては、人口密度など地理的要因の影響もあり、類似団体平均と比較すると汚水処理原価は高い傾向が続いていたものの、経費回収率は高く推移、企業債残高は低い状況であり、収益的収支比率をみても概ね収支の均衡がとれている状況にある。
　施設利用状況も平均値より高い水準にあるが、人口減少に伴うダウンサイジング等についても実施する必要がある。
　今後は、人口減少や節水機器の普及などにより使用料収入の減収が続き、昭和46年より整備してきた施設について、本格的な更新時期を迎えることとなる。
　なお、令和２年度から企業会計となることから、令和元年度は打切決算を行った。そのことにより、収益的収支比率、経費回収率、汚水処理原価の指標が向上している。企業会計となることで、経営状況が明確化するため、財務諸表等を活用した経営分析による事業評価の実施や運営体制、投資のあり方について見直す必要がある。</t>
    <rPh sb="47" eb="49">
      <t>ケイコウ</t>
    </rPh>
    <rPh sb="50" eb="51">
      <t>ツヅ</t>
    </rPh>
    <rPh sb="67" eb="69">
      <t>スイイ</t>
    </rPh>
    <rPh sb="200" eb="201">
      <t>ツヅ</t>
    </rPh>
    <rPh sb="319" eb="321">
      <t>キギョウ</t>
    </rPh>
    <rPh sb="321" eb="323">
      <t>カイケイ</t>
    </rPh>
    <phoneticPr fontId="1"/>
  </si>
  <si>
    <t>　施設整備を終え維持管理中心となっていたが、老朽化等による施設への再投資を行い始めた。今後も人口減少が想定され、利用規模にあった設備維持、運営体制を定期的に検証し、市民生活に欠かせない施設を健全に維持をしていく必要がある。
　また、令和２年から企業会計となることから経営の効率化及び健全化を目指し策定した経営戦略（平成29年度～令和８年度）の見直しを行い、健全で効率的な事業運営を行っていく。</t>
    <rPh sb="164" eb="166">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</si>
</sst>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2.e-002</c:v>
                </c:pt>
                <c:pt idx="4" formatCode="#,##0.00;&quot;△&quot;#,##0.00;&quot;-&quot;">
                  <c:v>6.e-002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0.14000000000000001</c:v>
                </c:pt>
                <c:pt idx="1">
                  <c:v>0.16</c:v>
                </c:pt>
                <c:pt idx="2">
                  <c:v>0.15</c:v>
                </c:pt>
                <c:pt idx="3">
                  <c:v>0.16</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91.95</c:v>
                </c:pt>
                <c:pt idx="1">
                  <c:v>92.05</c:v>
                </c:pt>
                <c:pt idx="2">
                  <c:v>94.58</c:v>
                </c:pt>
                <c:pt idx="3">
                  <c:v>94.68</c:v>
                </c:pt>
                <c:pt idx="4">
                  <c:v>97.49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570.88</c:v>
                </c:pt>
                <c:pt idx="1">
                  <c:v>532.98</c:v>
                </c:pt>
                <c:pt idx="2">
                  <c:v>397.37</c:v>
                </c:pt>
                <c:pt idx="3">
                  <c:v>398.88</c:v>
                </c:pt>
                <c:pt idx="4">
                  <c:v>367.32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593.23</c:v>
                </c:pt>
                <c:pt idx="1">
                  <c:v>671.97</c:v>
                </c:pt>
                <c:pt idx="2">
                  <c:v>798.84</c:v>
                </c:pt>
                <c:pt idx="3">
                  <c:v>692.13</c:v>
                </c:pt>
                <c:pt idx="4">
                  <c:v>807.75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91.97</c:v>
                </c:pt>
                <c:pt idx="1">
                  <c:v>92.84</c:v>
                </c:pt>
                <c:pt idx="2">
                  <c:v>98.26</c:v>
                </c:pt>
                <c:pt idx="3">
                  <c:v>98.42</c:v>
                </c:pt>
                <c:pt idx="4">
                  <c:v>105.06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86.48</c:v>
                </c:pt>
                <c:pt idx="1">
                  <c:v>86.34</c:v>
                </c:pt>
                <c:pt idx="2">
                  <c:v>86.85</c:v>
                </c:pt>
                <c:pt idx="3">
                  <c:v>88.98</c:v>
                </c:pt>
                <c:pt idx="4">
                  <c:v>86.94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206.44</c:v>
                </c:pt>
                <c:pt idx="1">
                  <c:v>204.46</c:v>
                </c:pt>
                <c:pt idx="2">
                  <c:v>193.23</c:v>
                </c:pt>
                <c:pt idx="3">
                  <c:v>192.99</c:v>
                </c:pt>
                <c:pt idx="4">
                  <c:v>177.46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174.38</c:v>
                </c:pt>
                <c:pt idx="1">
                  <c:v>175.12</c:v>
                </c:pt>
                <c:pt idx="2">
                  <c:v>177.15</c:v>
                </c:pt>
                <c:pt idx="3">
                  <c:v>175.05</c:v>
                </c:pt>
                <c:pt idx="4">
                  <c:v>179.63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82.79</c:v>
                </c:pt>
                <c:pt idx="1">
                  <c:v>67.25</c:v>
                </c:pt>
                <c:pt idx="2">
                  <c:v>57.12</c:v>
                </c:pt>
                <c:pt idx="3">
                  <c:v>68.22</c:v>
                </c:pt>
                <c:pt idx="4">
                  <c:v>58.58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58.04</c:v>
                </c:pt>
                <c:pt idx="1">
                  <c:v>55.58</c:v>
                </c:pt>
                <c:pt idx="2">
                  <c:v>54.05</c:v>
                </c:pt>
                <c:pt idx="3">
                  <c:v>57.54</c:v>
                </c:pt>
                <c:pt idx="4">
                  <c:v>55.55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97.2</c:v>
                </c:pt>
                <c:pt idx="1">
                  <c:v>97.59</c:v>
                </c:pt>
                <c:pt idx="2">
                  <c:v>97.7</c:v>
                </c:pt>
                <c:pt idx="3">
                  <c:v>97.23</c:v>
                </c:pt>
                <c:pt idx="4">
                  <c:v>97.74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93.94</c:v>
                </c:pt>
                <c:pt idx="1">
                  <c:v>93.1</c:v>
                </c:pt>
                <c:pt idx="2">
                  <c:v>92.88</c:v>
                </c:pt>
                <c:pt idx="3">
                  <c:v>92.87</c:v>
                </c:pt>
                <c:pt idx="4">
                  <c:v>91.64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0" zoomScaleNormal="70" workbookViewId="0">
      <selection activeCell="B8" sqref="B8:H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1" t="str">
        <f>データ!$M$6</f>
        <v>非設置</v>
      </c>
      <c r="AE8" s="21"/>
      <c r="AF8" s="21"/>
      <c r="AG8" s="21"/>
      <c r="AH8" s="21"/>
      <c r="AI8" s="21"/>
      <c r="AJ8" s="21"/>
      <c r="AK8" s="3"/>
      <c r="AL8" s="22">
        <f>データ!S6</f>
        <v>27277</v>
      </c>
      <c r="AM8" s="22"/>
      <c r="AN8" s="22"/>
      <c r="AO8" s="22"/>
      <c r="AP8" s="22"/>
      <c r="AQ8" s="22"/>
      <c r="AR8" s="22"/>
      <c r="AS8" s="22"/>
      <c r="AT8" s="7">
        <f>データ!T6</f>
        <v>535.20000000000005</v>
      </c>
      <c r="AU8" s="7"/>
      <c r="AV8" s="7"/>
      <c r="AW8" s="7"/>
      <c r="AX8" s="7"/>
      <c r="AY8" s="7"/>
      <c r="AZ8" s="7"/>
      <c r="BA8" s="7"/>
      <c r="BB8" s="7">
        <f>データ!U6</f>
        <v>50.97</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87.93</v>
      </c>
      <c r="Q10" s="7"/>
      <c r="R10" s="7"/>
      <c r="S10" s="7"/>
      <c r="T10" s="7"/>
      <c r="U10" s="7"/>
      <c r="V10" s="7"/>
      <c r="W10" s="7">
        <f>データ!Q6</f>
        <v>69.08</v>
      </c>
      <c r="X10" s="7"/>
      <c r="Y10" s="7"/>
      <c r="Z10" s="7"/>
      <c r="AA10" s="7"/>
      <c r="AB10" s="7"/>
      <c r="AC10" s="7"/>
      <c r="AD10" s="22">
        <f>データ!R6</f>
        <v>3800</v>
      </c>
      <c r="AE10" s="22"/>
      <c r="AF10" s="22"/>
      <c r="AG10" s="22"/>
      <c r="AH10" s="22"/>
      <c r="AI10" s="22"/>
      <c r="AJ10" s="22"/>
      <c r="AK10" s="2"/>
      <c r="AL10" s="22">
        <f>データ!V6</f>
        <v>23734</v>
      </c>
      <c r="AM10" s="22"/>
      <c r="AN10" s="22"/>
      <c r="AO10" s="22"/>
      <c r="AP10" s="22"/>
      <c r="AQ10" s="22"/>
      <c r="AR10" s="22"/>
      <c r="AS10" s="22"/>
      <c r="AT10" s="7">
        <f>データ!W6</f>
        <v>9.9700000000000006</v>
      </c>
      <c r="AU10" s="7"/>
      <c r="AV10" s="7"/>
      <c r="AW10" s="7"/>
      <c r="AX10" s="7"/>
      <c r="AY10" s="7"/>
      <c r="AZ10" s="7"/>
      <c r="BA10" s="7"/>
      <c r="BB10" s="7">
        <f>データ!X6</f>
        <v>2380.54</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60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【682.51】</v>
      </c>
      <c r="I86" s="12" t="str">
        <f>データ!CA6</f>
        <v>【100.34】</v>
      </c>
      <c r="J86" s="12" t="str">
        <f>データ!CL6</f>
        <v>【136.15】</v>
      </c>
      <c r="K86" s="12" t="str">
        <f>データ!CW6</f>
        <v>【59.64】</v>
      </c>
      <c r="L86" s="12" t="str">
        <f>データ!DH6</f>
        <v>【95.35】</v>
      </c>
      <c r="M86" s="12" t="s">
        <v>38</v>
      </c>
      <c r="N86" s="12" t="s">
        <v>38</v>
      </c>
      <c r="O86" s="12" t="str">
        <f>データ!EO6</f>
        <v>【0.22】</v>
      </c>
    </row>
  </sheetData>
  <sheetProtection algorithmName="SHA-512" hashValue="voXF6EyDXgaZfzT3Lz0KazFt94ZTeSsg4zIKYRzct6gkVeb7RaV5xC8KCIdlRvyjCs7NbxY8mODg6809G80XGA==" saltValue="++A6RXcFXsy0YXPG1IqA5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63</v>
      </c>
      <c r="BG4" s="81"/>
      <c r="BH4" s="81"/>
      <c r="BI4" s="81"/>
      <c r="BJ4" s="81"/>
      <c r="BK4" s="81"/>
      <c r="BL4" s="81"/>
      <c r="BM4" s="81"/>
      <c r="BN4" s="81"/>
      <c r="BO4" s="81"/>
      <c r="BP4" s="81"/>
      <c r="BQ4" s="81" t="s">
        <v>0</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57</v>
      </c>
      <c r="I5" s="71" t="s">
        <v>71</v>
      </c>
      <c r="J5" s="71" t="s">
        <v>72</v>
      </c>
      <c r="K5" s="71" t="s">
        <v>73</v>
      </c>
      <c r="L5" s="71" t="s">
        <v>74</v>
      </c>
      <c r="M5" s="71" t="s">
        <v>7</v>
      </c>
      <c r="N5" s="71" t="s">
        <v>75</v>
      </c>
      <c r="O5" s="71" t="s">
        <v>76</v>
      </c>
      <c r="P5" s="71" t="s">
        <v>77</v>
      </c>
      <c r="Q5" s="71" t="s">
        <v>78</v>
      </c>
      <c r="R5" s="71" t="s">
        <v>80</v>
      </c>
      <c r="S5" s="71" t="s">
        <v>81</v>
      </c>
      <c r="T5" s="71" t="s">
        <v>82</v>
      </c>
      <c r="U5" s="71" t="s">
        <v>64</v>
      </c>
      <c r="V5" s="71" t="s">
        <v>83</v>
      </c>
      <c r="W5" s="71" t="s">
        <v>84</v>
      </c>
      <c r="X5" s="71" t="s">
        <v>85</v>
      </c>
      <c r="Y5" s="71" t="s">
        <v>86</v>
      </c>
      <c r="Z5" s="71" t="s">
        <v>87</v>
      </c>
      <c r="AA5" s="71" t="s">
        <v>88</v>
      </c>
      <c r="AB5" s="71" t="s">
        <v>89</v>
      </c>
      <c r="AC5" s="71" t="s">
        <v>90</v>
      </c>
      <c r="AD5" s="71" t="s">
        <v>92</v>
      </c>
      <c r="AE5" s="71" t="s">
        <v>93</v>
      </c>
      <c r="AF5" s="71" t="s">
        <v>94</v>
      </c>
      <c r="AG5" s="71" t="s">
        <v>95</v>
      </c>
      <c r="AH5" s="71" t="s">
        <v>96</v>
      </c>
      <c r="AI5" s="71" t="s">
        <v>44</v>
      </c>
      <c r="AJ5" s="71" t="s">
        <v>86</v>
      </c>
      <c r="AK5" s="71" t="s">
        <v>87</v>
      </c>
      <c r="AL5" s="71" t="s">
        <v>88</v>
      </c>
      <c r="AM5" s="71" t="s">
        <v>89</v>
      </c>
      <c r="AN5" s="71" t="s">
        <v>90</v>
      </c>
      <c r="AO5" s="71" t="s">
        <v>92</v>
      </c>
      <c r="AP5" s="71" t="s">
        <v>93</v>
      </c>
      <c r="AQ5" s="71" t="s">
        <v>94</v>
      </c>
      <c r="AR5" s="71" t="s">
        <v>95</v>
      </c>
      <c r="AS5" s="71" t="s">
        <v>96</v>
      </c>
      <c r="AT5" s="71" t="s">
        <v>91</v>
      </c>
      <c r="AU5" s="71" t="s">
        <v>86</v>
      </c>
      <c r="AV5" s="71" t="s">
        <v>87</v>
      </c>
      <c r="AW5" s="71" t="s">
        <v>88</v>
      </c>
      <c r="AX5" s="71" t="s">
        <v>89</v>
      </c>
      <c r="AY5" s="71" t="s">
        <v>90</v>
      </c>
      <c r="AZ5" s="71" t="s">
        <v>92</v>
      </c>
      <c r="BA5" s="71" t="s">
        <v>93</v>
      </c>
      <c r="BB5" s="71" t="s">
        <v>94</v>
      </c>
      <c r="BC5" s="71" t="s">
        <v>95</v>
      </c>
      <c r="BD5" s="71" t="s">
        <v>96</v>
      </c>
      <c r="BE5" s="71" t="s">
        <v>91</v>
      </c>
      <c r="BF5" s="71" t="s">
        <v>86</v>
      </c>
      <c r="BG5" s="71" t="s">
        <v>87</v>
      </c>
      <c r="BH5" s="71" t="s">
        <v>88</v>
      </c>
      <c r="BI5" s="71" t="s">
        <v>89</v>
      </c>
      <c r="BJ5" s="71" t="s">
        <v>90</v>
      </c>
      <c r="BK5" s="71" t="s">
        <v>92</v>
      </c>
      <c r="BL5" s="71" t="s">
        <v>93</v>
      </c>
      <c r="BM5" s="71" t="s">
        <v>94</v>
      </c>
      <c r="BN5" s="71" t="s">
        <v>95</v>
      </c>
      <c r="BO5" s="71" t="s">
        <v>96</v>
      </c>
      <c r="BP5" s="71" t="s">
        <v>91</v>
      </c>
      <c r="BQ5" s="71" t="s">
        <v>86</v>
      </c>
      <c r="BR5" s="71" t="s">
        <v>87</v>
      </c>
      <c r="BS5" s="71" t="s">
        <v>88</v>
      </c>
      <c r="BT5" s="71" t="s">
        <v>89</v>
      </c>
      <c r="BU5" s="71" t="s">
        <v>90</v>
      </c>
      <c r="BV5" s="71" t="s">
        <v>92</v>
      </c>
      <c r="BW5" s="71" t="s">
        <v>93</v>
      </c>
      <c r="BX5" s="71" t="s">
        <v>94</v>
      </c>
      <c r="BY5" s="71" t="s">
        <v>95</v>
      </c>
      <c r="BZ5" s="71" t="s">
        <v>96</v>
      </c>
      <c r="CA5" s="71" t="s">
        <v>91</v>
      </c>
      <c r="CB5" s="71" t="s">
        <v>86</v>
      </c>
      <c r="CC5" s="71" t="s">
        <v>87</v>
      </c>
      <c r="CD5" s="71" t="s">
        <v>88</v>
      </c>
      <c r="CE5" s="71" t="s">
        <v>89</v>
      </c>
      <c r="CF5" s="71" t="s">
        <v>90</v>
      </c>
      <c r="CG5" s="71" t="s">
        <v>92</v>
      </c>
      <c r="CH5" s="71" t="s">
        <v>93</v>
      </c>
      <c r="CI5" s="71" t="s">
        <v>94</v>
      </c>
      <c r="CJ5" s="71" t="s">
        <v>95</v>
      </c>
      <c r="CK5" s="71" t="s">
        <v>96</v>
      </c>
      <c r="CL5" s="71" t="s">
        <v>91</v>
      </c>
      <c r="CM5" s="71" t="s">
        <v>86</v>
      </c>
      <c r="CN5" s="71" t="s">
        <v>87</v>
      </c>
      <c r="CO5" s="71" t="s">
        <v>88</v>
      </c>
      <c r="CP5" s="71" t="s">
        <v>89</v>
      </c>
      <c r="CQ5" s="71" t="s">
        <v>90</v>
      </c>
      <c r="CR5" s="71" t="s">
        <v>92</v>
      </c>
      <c r="CS5" s="71" t="s">
        <v>93</v>
      </c>
      <c r="CT5" s="71" t="s">
        <v>94</v>
      </c>
      <c r="CU5" s="71" t="s">
        <v>95</v>
      </c>
      <c r="CV5" s="71" t="s">
        <v>96</v>
      </c>
      <c r="CW5" s="71" t="s">
        <v>91</v>
      </c>
      <c r="CX5" s="71" t="s">
        <v>86</v>
      </c>
      <c r="CY5" s="71" t="s">
        <v>87</v>
      </c>
      <c r="CZ5" s="71" t="s">
        <v>88</v>
      </c>
      <c r="DA5" s="71" t="s">
        <v>89</v>
      </c>
      <c r="DB5" s="71" t="s">
        <v>90</v>
      </c>
      <c r="DC5" s="71" t="s">
        <v>92</v>
      </c>
      <c r="DD5" s="71" t="s">
        <v>93</v>
      </c>
      <c r="DE5" s="71" t="s">
        <v>94</v>
      </c>
      <c r="DF5" s="71" t="s">
        <v>95</v>
      </c>
      <c r="DG5" s="71" t="s">
        <v>96</v>
      </c>
      <c r="DH5" s="71" t="s">
        <v>91</v>
      </c>
      <c r="DI5" s="71" t="s">
        <v>86</v>
      </c>
      <c r="DJ5" s="71" t="s">
        <v>87</v>
      </c>
      <c r="DK5" s="71" t="s">
        <v>88</v>
      </c>
      <c r="DL5" s="71" t="s">
        <v>89</v>
      </c>
      <c r="DM5" s="71" t="s">
        <v>90</v>
      </c>
      <c r="DN5" s="71" t="s">
        <v>92</v>
      </c>
      <c r="DO5" s="71" t="s">
        <v>93</v>
      </c>
      <c r="DP5" s="71" t="s">
        <v>94</v>
      </c>
      <c r="DQ5" s="71" t="s">
        <v>95</v>
      </c>
      <c r="DR5" s="71" t="s">
        <v>96</v>
      </c>
      <c r="DS5" s="71" t="s">
        <v>91</v>
      </c>
      <c r="DT5" s="71" t="s">
        <v>86</v>
      </c>
      <c r="DU5" s="71" t="s">
        <v>87</v>
      </c>
      <c r="DV5" s="71" t="s">
        <v>88</v>
      </c>
      <c r="DW5" s="71" t="s">
        <v>89</v>
      </c>
      <c r="DX5" s="71" t="s">
        <v>90</v>
      </c>
      <c r="DY5" s="71" t="s">
        <v>92</v>
      </c>
      <c r="DZ5" s="71" t="s">
        <v>93</v>
      </c>
      <c r="EA5" s="71" t="s">
        <v>94</v>
      </c>
      <c r="EB5" s="71" t="s">
        <v>95</v>
      </c>
      <c r="EC5" s="71" t="s">
        <v>96</v>
      </c>
      <c r="ED5" s="71" t="s">
        <v>91</v>
      </c>
      <c r="EE5" s="71" t="s">
        <v>86</v>
      </c>
      <c r="EF5" s="71" t="s">
        <v>87</v>
      </c>
      <c r="EG5" s="71" t="s">
        <v>88</v>
      </c>
      <c r="EH5" s="71" t="s">
        <v>89</v>
      </c>
      <c r="EI5" s="71" t="s">
        <v>90</v>
      </c>
      <c r="EJ5" s="71" t="s">
        <v>92</v>
      </c>
      <c r="EK5" s="71" t="s">
        <v>93</v>
      </c>
      <c r="EL5" s="71" t="s">
        <v>94</v>
      </c>
      <c r="EM5" s="71" t="s">
        <v>95</v>
      </c>
      <c r="EN5" s="71" t="s">
        <v>96</v>
      </c>
      <c r="EO5" s="71" t="s">
        <v>91</v>
      </c>
    </row>
    <row r="6" spans="1:145" s="59" customFormat="1">
      <c r="A6" s="60" t="s">
        <v>97</v>
      </c>
      <c r="B6" s="65">
        <f t="shared" ref="B6:X6" si="1">B7</f>
        <v>2019</v>
      </c>
      <c r="C6" s="65">
        <f t="shared" si="1"/>
        <v>12211</v>
      </c>
      <c r="D6" s="65">
        <f t="shared" si="1"/>
        <v>47</v>
      </c>
      <c r="E6" s="65">
        <f t="shared" si="1"/>
        <v>17</v>
      </c>
      <c r="F6" s="65">
        <f t="shared" si="1"/>
        <v>1</v>
      </c>
      <c r="G6" s="65">
        <f t="shared" si="1"/>
        <v>0</v>
      </c>
      <c r="H6" s="65" t="str">
        <f t="shared" si="1"/>
        <v>北海道　名寄市</v>
      </c>
      <c r="I6" s="65" t="str">
        <f t="shared" si="1"/>
        <v>法非適用</v>
      </c>
      <c r="J6" s="65" t="str">
        <f t="shared" si="1"/>
        <v>下水道事業</v>
      </c>
      <c r="K6" s="65" t="str">
        <f t="shared" si="1"/>
        <v>公共下水道</v>
      </c>
      <c r="L6" s="65" t="str">
        <f t="shared" si="1"/>
        <v>Cd1</v>
      </c>
      <c r="M6" s="65" t="str">
        <f t="shared" si="1"/>
        <v>非設置</v>
      </c>
      <c r="N6" s="74" t="str">
        <f t="shared" si="1"/>
        <v>-</v>
      </c>
      <c r="O6" s="74" t="str">
        <f t="shared" si="1"/>
        <v>該当数値なし</v>
      </c>
      <c r="P6" s="74">
        <f t="shared" si="1"/>
        <v>87.93</v>
      </c>
      <c r="Q6" s="74">
        <f t="shared" si="1"/>
        <v>69.08</v>
      </c>
      <c r="R6" s="74">
        <f t="shared" si="1"/>
        <v>3800</v>
      </c>
      <c r="S6" s="74">
        <f t="shared" si="1"/>
        <v>27277</v>
      </c>
      <c r="T6" s="74">
        <f t="shared" si="1"/>
        <v>535.20000000000005</v>
      </c>
      <c r="U6" s="74">
        <f t="shared" si="1"/>
        <v>50.97</v>
      </c>
      <c r="V6" s="74">
        <f t="shared" si="1"/>
        <v>23734</v>
      </c>
      <c r="W6" s="74">
        <f t="shared" si="1"/>
        <v>9.9700000000000006</v>
      </c>
      <c r="X6" s="74">
        <f t="shared" si="1"/>
        <v>2380.54</v>
      </c>
      <c r="Y6" s="82">
        <f t="shared" ref="Y6:AH6" si="2">IF(Y7="",NA(),Y7)</f>
        <v>91.95</v>
      </c>
      <c r="Z6" s="82">
        <f t="shared" si="2"/>
        <v>92.05</v>
      </c>
      <c r="AA6" s="82">
        <f t="shared" si="2"/>
        <v>94.58</v>
      </c>
      <c r="AB6" s="82">
        <f t="shared" si="2"/>
        <v>94.68</v>
      </c>
      <c r="AC6" s="82">
        <f t="shared" si="2"/>
        <v>97.49</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570.88</v>
      </c>
      <c r="BG6" s="82">
        <f t="shared" si="5"/>
        <v>532.98</v>
      </c>
      <c r="BH6" s="82">
        <f t="shared" si="5"/>
        <v>397.37</v>
      </c>
      <c r="BI6" s="82">
        <f t="shared" si="5"/>
        <v>398.88</v>
      </c>
      <c r="BJ6" s="82">
        <f t="shared" si="5"/>
        <v>367.32</v>
      </c>
      <c r="BK6" s="82">
        <f t="shared" si="5"/>
        <v>593.23</v>
      </c>
      <c r="BL6" s="82">
        <f t="shared" si="5"/>
        <v>671.97</v>
      </c>
      <c r="BM6" s="82">
        <f t="shared" si="5"/>
        <v>798.84</v>
      </c>
      <c r="BN6" s="82">
        <f t="shared" si="5"/>
        <v>692.13</v>
      </c>
      <c r="BO6" s="82">
        <f t="shared" si="5"/>
        <v>807.75</v>
      </c>
      <c r="BP6" s="74" t="str">
        <f>IF(BP7="","",IF(BP7="-","【-】","【"&amp;SUBSTITUTE(TEXT(BP7,"#,##0.00"),"-","△")&amp;"】"))</f>
        <v>【682.51】</v>
      </c>
      <c r="BQ6" s="82">
        <f t="shared" ref="BQ6:BZ6" si="6">IF(BQ7="",NA(),BQ7)</f>
        <v>91.97</v>
      </c>
      <c r="BR6" s="82">
        <f t="shared" si="6"/>
        <v>92.84</v>
      </c>
      <c r="BS6" s="82">
        <f t="shared" si="6"/>
        <v>98.26</v>
      </c>
      <c r="BT6" s="82">
        <f t="shared" si="6"/>
        <v>98.42</v>
      </c>
      <c r="BU6" s="82">
        <f t="shared" si="6"/>
        <v>105.06</v>
      </c>
      <c r="BV6" s="82">
        <f t="shared" si="6"/>
        <v>86.48</v>
      </c>
      <c r="BW6" s="82">
        <f t="shared" si="6"/>
        <v>86.34</v>
      </c>
      <c r="BX6" s="82">
        <f t="shared" si="6"/>
        <v>86.85</v>
      </c>
      <c r="BY6" s="82">
        <f t="shared" si="6"/>
        <v>88.98</v>
      </c>
      <c r="BZ6" s="82">
        <f t="shared" si="6"/>
        <v>86.94</v>
      </c>
      <c r="CA6" s="74" t="str">
        <f>IF(CA7="","",IF(CA7="-","【-】","【"&amp;SUBSTITUTE(TEXT(CA7,"#,##0.00"),"-","△")&amp;"】"))</f>
        <v>【100.34】</v>
      </c>
      <c r="CB6" s="82">
        <f t="shared" ref="CB6:CK6" si="7">IF(CB7="",NA(),CB7)</f>
        <v>206.44</v>
      </c>
      <c r="CC6" s="82">
        <f t="shared" si="7"/>
        <v>204.46</v>
      </c>
      <c r="CD6" s="82">
        <f t="shared" si="7"/>
        <v>193.23</v>
      </c>
      <c r="CE6" s="82">
        <f t="shared" si="7"/>
        <v>192.99</v>
      </c>
      <c r="CF6" s="82">
        <f t="shared" si="7"/>
        <v>177.46</v>
      </c>
      <c r="CG6" s="82">
        <f t="shared" si="7"/>
        <v>174.38</v>
      </c>
      <c r="CH6" s="82">
        <f t="shared" si="7"/>
        <v>175.12</v>
      </c>
      <c r="CI6" s="82">
        <f t="shared" si="7"/>
        <v>177.15</v>
      </c>
      <c r="CJ6" s="82">
        <f t="shared" si="7"/>
        <v>175.05</v>
      </c>
      <c r="CK6" s="82">
        <f t="shared" si="7"/>
        <v>179.63</v>
      </c>
      <c r="CL6" s="74" t="str">
        <f>IF(CL7="","",IF(CL7="-","【-】","【"&amp;SUBSTITUTE(TEXT(CL7,"#,##0.00"),"-","△")&amp;"】"))</f>
        <v>【136.15】</v>
      </c>
      <c r="CM6" s="82">
        <f t="shared" ref="CM6:CV6" si="8">IF(CM7="",NA(),CM7)</f>
        <v>82.79</v>
      </c>
      <c r="CN6" s="82">
        <f t="shared" si="8"/>
        <v>67.25</v>
      </c>
      <c r="CO6" s="82">
        <f t="shared" si="8"/>
        <v>57.12</v>
      </c>
      <c r="CP6" s="82">
        <f t="shared" si="8"/>
        <v>68.22</v>
      </c>
      <c r="CQ6" s="82">
        <f t="shared" si="8"/>
        <v>58.58</v>
      </c>
      <c r="CR6" s="82">
        <f t="shared" si="8"/>
        <v>58.04</v>
      </c>
      <c r="CS6" s="82">
        <f t="shared" si="8"/>
        <v>55.58</v>
      </c>
      <c r="CT6" s="82">
        <f t="shared" si="8"/>
        <v>54.05</v>
      </c>
      <c r="CU6" s="82">
        <f t="shared" si="8"/>
        <v>57.54</v>
      </c>
      <c r="CV6" s="82">
        <f t="shared" si="8"/>
        <v>55.55</v>
      </c>
      <c r="CW6" s="74" t="str">
        <f>IF(CW7="","",IF(CW7="-","【-】","【"&amp;SUBSTITUTE(TEXT(CW7,"#,##0.00"),"-","△")&amp;"】"))</f>
        <v>【59.64】</v>
      </c>
      <c r="CX6" s="82">
        <f t="shared" ref="CX6:DG6" si="9">IF(CX7="",NA(),CX7)</f>
        <v>97.2</v>
      </c>
      <c r="CY6" s="82">
        <f t="shared" si="9"/>
        <v>97.59</v>
      </c>
      <c r="CZ6" s="82">
        <f t="shared" si="9"/>
        <v>97.7</v>
      </c>
      <c r="DA6" s="82">
        <f t="shared" si="9"/>
        <v>97.23</v>
      </c>
      <c r="DB6" s="82">
        <f t="shared" si="9"/>
        <v>97.74</v>
      </c>
      <c r="DC6" s="82">
        <f t="shared" si="9"/>
        <v>93.94</v>
      </c>
      <c r="DD6" s="82">
        <f t="shared" si="9"/>
        <v>93.1</v>
      </c>
      <c r="DE6" s="82">
        <f t="shared" si="9"/>
        <v>92.88</v>
      </c>
      <c r="DF6" s="82">
        <f t="shared" si="9"/>
        <v>92.87</v>
      </c>
      <c r="DG6" s="82">
        <f t="shared" si="9"/>
        <v>91.64</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82">
        <f t="shared" si="12"/>
        <v>2.e-002</v>
      </c>
      <c r="EI6" s="82">
        <f t="shared" si="12"/>
        <v>6.e-002</v>
      </c>
      <c r="EJ6" s="82">
        <f t="shared" si="12"/>
        <v>0.14000000000000001</v>
      </c>
      <c r="EK6" s="82">
        <f t="shared" si="12"/>
        <v>0.16</v>
      </c>
      <c r="EL6" s="82">
        <f t="shared" si="12"/>
        <v>0.15</v>
      </c>
      <c r="EM6" s="82">
        <f t="shared" si="12"/>
        <v>0.16</v>
      </c>
      <c r="EN6" s="82">
        <f t="shared" si="12"/>
        <v>0.1</v>
      </c>
      <c r="EO6" s="74" t="str">
        <f>IF(EO7="","",IF(EO7="-","【-】","【"&amp;SUBSTITUTE(TEXT(EO7,"#,##0.00"),"-","△")&amp;"】"))</f>
        <v>【0.22】</v>
      </c>
    </row>
    <row r="7" spans="1:145" s="59" customFormat="1">
      <c r="A7" s="60"/>
      <c r="B7" s="66">
        <v>2019</v>
      </c>
      <c r="C7" s="66">
        <v>12211</v>
      </c>
      <c r="D7" s="66">
        <v>47</v>
      </c>
      <c r="E7" s="66">
        <v>17</v>
      </c>
      <c r="F7" s="66">
        <v>1</v>
      </c>
      <c r="G7" s="66">
        <v>0</v>
      </c>
      <c r="H7" s="66" t="s">
        <v>98</v>
      </c>
      <c r="I7" s="66" t="s">
        <v>99</v>
      </c>
      <c r="J7" s="66" t="s">
        <v>100</v>
      </c>
      <c r="K7" s="66" t="s">
        <v>101</v>
      </c>
      <c r="L7" s="66" t="s">
        <v>79</v>
      </c>
      <c r="M7" s="66" t="s">
        <v>102</v>
      </c>
      <c r="N7" s="75" t="s">
        <v>38</v>
      </c>
      <c r="O7" s="75" t="s">
        <v>103</v>
      </c>
      <c r="P7" s="75">
        <v>87.93</v>
      </c>
      <c r="Q7" s="75">
        <v>69.08</v>
      </c>
      <c r="R7" s="75">
        <v>3800</v>
      </c>
      <c r="S7" s="75">
        <v>27277</v>
      </c>
      <c r="T7" s="75">
        <v>535.20000000000005</v>
      </c>
      <c r="U7" s="75">
        <v>50.97</v>
      </c>
      <c r="V7" s="75">
        <v>23734</v>
      </c>
      <c r="W7" s="75">
        <v>9.9700000000000006</v>
      </c>
      <c r="X7" s="75">
        <v>2380.54</v>
      </c>
      <c r="Y7" s="75">
        <v>91.95</v>
      </c>
      <c r="Z7" s="75">
        <v>92.05</v>
      </c>
      <c r="AA7" s="75">
        <v>94.58</v>
      </c>
      <c r="AB7" s="75">
        <v>94.68</v>
      </c>
      <c r="AC7" s="75">
        <v>97.49</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570.88</v>
      </c>
      <c r="BG7" s="75">
        <v>532.98</v>
      </c>
      <c r="BH7" s="75">
        <v>397.37</v>
      </c>
      <c r="BI7" s="75">
        <v>398.88</v>
      </c>
      <c r="BJ7" s="75">
        <v>367.32</v>
      </c>
      <c r="BK7" s="75">
        <v>593.23</v>
      </c>
      <c r="BL7" s="75">
        <v>671.97</v>
      </c>
      <c r="BM7" s="75">
        <v>798.84</v>
      </c>
      <c r="BN7" s="75">
        <v>692.13</v>
      </c>
      <c r="BO7" s="75">
        <v>807.75</v>
      </c>
      <c r="BP7" s="75">
        <v>682.51</v>
      </c>
      <c r="BQ7" s="75">
        <v>91.97</v>
      </c>
      <c r="BR7" s="75">
        <v>92.84</v>
      </c>
      <c r="BS7" s="75">
        <v>98.26</v>
      </c>
      <c r="BT7" s="75">
        <v>98.42</v>
      </c>
      <c r="BU7" s="75">
        <v>105.06</v>
      </c>
      <c r="BV7" s="75">
        <v>86.48</v>
      </c>
      <c r="BW7" s="75">
        <v>86.34</v>
      </c>
      <c r="BX7" s="75">
        <v>86.85</v>
      </c>
      <c r="BY7" s="75">
        <v>88.98</v>
      </c>
      <c r="BZ7" s="75">
        <v>86.94</v>
      </c>
      <c r="CA7" s="75">
        <v>100.34</v>
      </c>
      <c r="CB7" s="75">
        <v>206.44</v>
      </c>
      <c r="CC7" s="75">
        <v>204.46</v>
      </c>
      <c r="CD7" s="75">
        <v>193.23</v>
      </c>
      <c r="CE7" s="75">
        <v>192.99</v>
      </c>
      <c r="CF7" s="75">
        <v>177.46</v>
      </c>
      <c r="CG7" s="75">
        <v>174.38</v>
      </c>
      <c r="CH7" s="75">
        <v>175.12</v>
      </c>
      <c r="CI7" s="75">
        <v>177.15</v>
      </c>
      <c r="CJ7" s="75">
        <v>175.05</v>
      </c>
      <c r="CK7" s="75">
        <v>179.63</v>
      </c>
      <c r="CL7" s="75">
        <v>136.15</v>
      </c>
      <c r="CM7" s="75">
        <v>82.79</v>
      </c>
      <c r="CN7" s="75">
        <v>67.25</v>
      </c>
      <c r="CO7" s="75">
        <v>57.12</v>
      </c>
      <c r="CP7" s="75">
        <v>68.22</v>
      </c>
      <c r="CQ7" s="75">
        <v>58.58</v>
      </c>
      <c r="CR7" s="75">
        <v>58.04</v>
      </c>
      <c r="CS7" s="75">
        <v>55.58</v>
      </c>
      <c r="CT7" s="75">
        <v>54.05</v>
      </c>
      <c r="CU7" s="75">
        <v>57.54</v>
      </c>
      <c r="CV7" s="75">
        <v>55.55</v>
      </c>
      <c r="CW7" s="75">
        <v>59.64</v>
      </c>
      <c r="CX7" s="75">
        <v>97.2</v>
      </c>
      <c r="CY7" s="75">
        <v>97.59</v>
      </c>
      <c r="CZ7" s="75">
        <v>97.7</v>
      </c>
      <c r="DA7" s="75">
        <v>97.23</v>
      </c>
      <c r="DB7" s="75">
        <v>97.74</v>
      </c>
      <c r="DC7" s="75">
        <v>93.94</v>
      </c>
      <c r="DD7" s="75">
        <v>93.1</v>
      </c>
      <c r="DE7" s="75">
        <v>92.88</v>
      </c>
      <c r="DF7" s="75">
        <v>92.87</v>
      </c>
      <c r="DG7" s="75">
        <v>91.64</v>
      </c>
      <c r="DH7" s="75">
        <v>95.35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2.e-002</v>
      </c>
      <c r="EI7" s="75">
        <v>6.e-002</v>
      </c>
      <c r="EJ7" s="75">
        <v>0.14000000000000001</v>
      </c>
      <c r="EK7" s="75">
        <v>0.16</v>
      </c>
      <c r="EL7" s="75">
        <v>0.15</v>
      </c>
      <c r="EM7" s="75">
        <v>0.16</v>
      </c>
      <c r="EN7" s="75">
        <v>0.1</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本間　梨那</cp:lastModifiedBy>
  <dcterms:created xsi:type="dcterms:W3CDTF">2020-12-04T02:41:15Z</dcterms:created>
  <dcterms:modified xsi:type="dcterms:W3CDTF">2021-02-26T06:12:49Z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2021-02-26T06:12:49Z</vt:filetime>
  </property>
</Properties>
</file>